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12"/>
  <workbookPr showInkAnnotation="0" autoCompressPictures="0"/>
  <mc:AlternateContent xmlns:mc="http://schemas.openxmlformats.org/markup-compatibility/2006">
    <mc:Choice Requires="x15">
      <x15ac:absPath xmlns:x15ac="http://schemas.microsoft.com/office/spreadsheetml/2010/11/ac" url="C:\Users\dvorak\OneDrive - Pardubický kraj\STAVBY\Sněžník_VŘ_zhotovitel\2_Dodatečné informace\Vysvětlení ZD\Vysvětlení ZD č.10_dotaz č.12+13+14_projektant\K uveřejnění_Hebký\Nové soupisy prací\ASPE\"/>
    </mc:Choice>
  </mc:AlternateContent>
  <xr:revisionPtr revIDLastSave="1" documentId="11_51AC3B816D44B77F6083CA3D4CF18EBFB76ACC17" xr6:coauthVersionLast="47" xr6:coauthVersionMax="47" xr10:uidLastSave="{17DA141F-F637-4DE8-82A7-6743E730E100}"/>
  <bookViews>
    <workbookView xWindow="0" yWindow="0" windowWidth="0" windowHeight="0" xr2:uid="{00000000-000D-0000-FFFF-FFFF00000000}"/>
  </bookViews>
  <sheets>
    <sheet name="Rekapitulace" sheetId="42" r:id="rId1"/>
    <sheet name="SO 001.V" sheetId="2" r:id="rId2"/>
    <sheet name="SO 101.11.HSO 101-11.H" sheetId="3" r:id="rId3"/>
    <sheet name="SO 101.HSO 101-0.H" sheetId="4" r:id="rId4"/>
    <sheet name="SO 101.HSO 101-1.HSO 101-1.H" sheetId="5" r:id="rId5"/>
    <sheet name="SO 101.HSO 101-8.H" sheetId="6" r:id="rId6"/>
    <sheet name="SO 101.HSO 101-9" sheetId="7" r:id="rId7"/>
    <sheet name="SO 101.VSO 101-1.VSO 101-1.V" sheetId="8" r:id="rId8"/>
    <sheet name="SO 102.11.HSO 102-11.H" sheetId="9" r:id="rId9"/>
    <sheet name="SO 102.HSO 102-0.H" sheetId="10" r:id="rId10"/>
    <sheet name="SO 102.HSO 102-1.HSO 102-1.H" sheetId="11" r:id="rId11"/>
    <sheet name="SO 102.HSO 102-8.H" sheetId="12" r:id="rId12"/>
    <sheet name="SO 103.11.HSO 103-11.H" sheetId="13" r:id="rId13"/>
    <sheet name="SO 103.HSO 103-0.H" sheetId="14" r:id="rId14"/>
    <sheet name="SO 103.HSO 103-1.HSO 103-1.H" sheetId="15" r:id="rId15"/>
    <sheet name="SO 103.HSO 103-8.H" sheetId="16" r:id="rId16"/>
    <sheet name="SO 103.VSO 103-1.VSO 103-1.V" sheetId="17" r:id="rId17"/>
    <sheet name="SO 104.11.HSO 104-11.H" sheetId="18" r:id="rId18"/>
    <sheet name="SO 104.HSO 104-0.H" sheetId="19" r:id="rId19"/>
    <sheet name="SO 104.HSO 104-1.HSO 104-1.H" sheetId="20" r:id="rId20"/>
    <sheet name="SO 104.HSO 104-8.H" sheetId="21" r:id="rId21"/>
    <sheet name="SO 104.VSO 104-1.VSO 104-1.V" sheetId="22" r:id="rId22"/>
    <sheet name="SO 105.11.HSO 105-11.H" sheetId="23" r:id="rId23"/>
    <sheet name="SO 105.HSO 105-0.H" sheetId="24" r:id="rId24"/>
    <sheet name="SO 105.HSO 105-1.HSO 105-1.H" sheetId="25" r:id="rId25"/>
    <sheet name="SO 105.HSO 105-8.H" sheetId="26" r:id="rId26"/>
    <sheet name="SO 106.11.HSO 106-11.H" sheetId="27" r:id="rId27"/>
    <sheet name="SO 106.HSO 106-0.H" sheetId="28" r:id="rId28"/>
    <sheet name="SO 106.HSO 106-1.HSO 106-1.H" sheetId="29" r:id="rId29"/>
    <sheet name="SO 106.HSO 106-8.H" sheetId="30" r:id="rId30"/>
    <sheet name="SO 107.11.HSO 107-11.H" sheetId="31" r:id="rId31"/>
    <sheet name="SO 107.HSO 107-0.H" sheetId="32" r:id="rId32"/>
    <sheet name="SO 107.HSO 107-1.HSO 107-1.H" sheetId="33" r:id="rId33"/>
    <sheet name="SO 107.HSO 107-8.H" sheetId="34" r:id="rId34"/>
    <sheet name="SO 107.VSO 107-1.VSO 107-1.V" sheetId="35" r:id="rId35"/>
    <sheet name="SO 123" sheetId="36" r:id="rId36"/>
    <sheet name="SO 171.H" sheetId="37" r:id="rId37"/>
    <sheet name="SO 201.1.H" sheetId="38" r:id="rId38"/>
    <sheet name="SO 201.2.V" sheetId="39" r:id="rId39"/>
    <sheet name="SO 801.H" sheetId="40" r:id="rId40"/>
    <sheet name="SO 901.V" sheetId="41" r:id="rId4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7" i="41" l="1"/>
  <c r="O97" i="41" s="1"/>
  <c r="I92" i="41"/>
  <c r="O92" i="41" s="1"/>
  <c r="I87" i="41"/>
  <c r="O87" i="41" s="1"/>
  <c r="I82" i="41"/>
  <c r="O82" i="41" s="1"/>
  <c r="I77" i="41"/>
  <c r="O77" i="41" s="1"/>
  <c r="I72" i="41"/>
  <c r="O72" i="41" s="1"/>
  <c r="I67" i="41"/>
  <c r="O67" i="41" s="1"/>
  <c r="I62" i="41"/>
  <c r="O62" i="41" s="1"/>
  <c r="I59" i="41"/>
  <c r="O59" i="41" s="1"/>
  <c r="I54" i="41"/>
  <c r="O54" i="41" s="1"/>
  <c r="I49" i="41"/>
  <c r="O49" i="41" s="1"/>
  <c r="I44" i="41"/>
  <c r="O44" i="41" s="1"/>
  <c r="I39" i="41"/>
  <c r="O39" i="41" s="1"/>
  <c r="I34" i="41"/>
  <c r="O34" i="41" s="1"/>
  <c r="I29" i="41"/>
  <c r="O29" i="41" s="1"/>
  <c r="I24" i="41"/>
  <c r="O24" i="41" s="1"/>
  <c r="I19" i="41"/>
  <c r="O19" i="41" s="1"/>
  <c r="I14" i="41"/>
  <c r="O14" i="41" s="1"/>
  <c r="I9" i="41"/>
  <c r="I47" i="40"/>
  <c r="O47" i="40" s="1"/>
  <c r="I42" i="40"/>
  <c r="O42" i="40" s="1"/>
  <c r="I37" i="40"/>
  <c r="O37" i="40" s="1"/>
  <c r="I32" i="40"/>
  <c r="O32" i="40" s="1"/>
  <c r="I27" i="40"/>
  <c r="O27" i="40" s="1"/>
  <c r="I22" i="40"/>
  <c r="O22" i="40" s="1"/>
  <c r="I17" i="40"/>
  <c r="O17" i="40" s="1"/>
  <c r="I12" i="40"/>
  <c r="O12" i="40" s="1"/>
  <c r="I9" i="40"/>
  <c r="I63" i="39"/>
  <c r="O63" i="39" s="1"/>
  <c r="I58" i="39"/>
  <c r="I56" i="39"/>
  <c r="I51" i="39"/>
  <c r="O51" i="39" s="1"/>
  <c r="I46" i="39"/>
  <c r="I40" i="39"/>
  <c r="I38" i="39"/>
  <c r="I37" i="39"/>
  <c r="I32" i="39"/>
  <c r="O32" i="39" s="1"/>
  <c r="I27" i="39"/>
  <c r="O27" i="39" s="1"/>
  <c r="I22" i="39"/>
  <c r="O22" i="39" s="1"/>
  <c r="I17" i="39"/>
  <c r="I15" i="39"/>
  <c r="I14" i="39"/>
  <c r="I9" i="39"/>
  <c r="I73" i="38"/>
  <c r="I71" i="38"/>
  <c r="I66" i="38"/>
  <c r="O66" i="38" s="1"/>
  <c r="I61" i="38"/>
  <c r="O61" i="38" s="1"/>
  <c r="I56" i="38"/>
  <c r="O56" i="38" s="1"/>
  <c r="I51" i="38"/>
  <c r="I49" i="38"/>
  <c r="I48" i="38"/>
  <c r="I47" i="38"/>
  <c r="I42" i="38"/>
  <c r="O42" i="38" s="1"/>
  <c r="I37" i="38"/>
  <c r="O37" i="38" s="1"/>
  <c r="I32" i="38"/>
  <c r="I30" i="38"/>
  <c r="I25" i="38"/>
  <c r="O25" i="38" s="1"/>
  <c r="I20" i="38"/>
  <c r="I14" i="38"/>
  <c r="O14" i="38" s="1"/>
  <c r="I9" i="38"/>
  <c r="I52" i="37"/>
  <c r="O52" i="37" s="1"/>
  <c r="I47" i="37"/>
  <c r="O47" i="37" s="1"/>
  <c r="I42" i="37"/>
  <c r="O42" i="37" s="1"/>
  <c r="I37" i="37"/>
  <c r="O37" i="37" s="1"/>
  <c r="I32" i="37"/>
  <c r="O32" i="37" s="1"/>
  <c r="I27" i="37"/>
  <c r="O27" i="37" s="1"/>
  <c r="I22" i="37"/>
  <c r="O22" i="37" s="1"/>
  <c r="I19" i="37"/>
  <c r="O19" i="37" s="1"/>
  <c r="I14" i="37"/>
  <c r="O14" i="37" s="1"/>
  <c r="I9" i="37"/>
  <c r="I9" i="36"/>
  <c r="I21" i="35"/>
  <c r="O21" i="35" s="1"/>
  <c r="I16" i="35"/>
  <c r="O16" i="35" s="1"/>
  <c r="I11" i="35"/>
  <c r="I25" i="34"/>
  <c r="O25" i="34" s="1"/>
  <c r="I20" i="34"/>
  <c r="O20" i="34" s="1"/>
  <c r="I15" i="34"/>
  <c r="O15" i="34" s="1"/>
  <c r="I10" i="34"/>
  <c r="I195" i="33"/>
  <c r="O195" i="33" s="1"/>
  <c r="I190" i="33"/>
  <c r="O190" i="33" s="1"/>
  <c r="I185" i="33"/>
  <c r="O185" i="33" s="1"/>
  <c r="I180" i="33"/>
  <c r="O180" i="33" s="1"/>
  <c r="I175" i="33"/>
  <c r="O175" i="33" s="1"/>
  <c r="I170" i="33"/>
  <c r="O170" i="33" s="1"/>
  <c r="I165" i="33"/>
  <c r="O165" i="33" s="1"/>
  <c r="I160" i="33"/>
  <c r="O160" i="33" s="1"/>
  <c r="I155" i="33"/>
  <c r="O155" i="33" s="1"/>
  <c r="I150" i="33"/>
  <c r="O150" i="33" s="1"/>
  <c r="I145" i="33"/>
  <c r="I139" i="33"/>
  <c r="O139" i="33" s="1"/>
  <c r="I134" i="33"/>
  <c r="O134" i="33" s="1"/>
  <c r="I129" i="33"/>
  <c r="O129" i="33" s="1"/>
  <c r="I124" i="33"/>
  <c r="O124" i="33" s="1"/>
  <c r="I119" i="33"/>
  <c r="O119" i="33" s="1"/>
  <c r="I114" i="33"/>
  <c r="O114" i="33" s="1"/>
  <c r="I109" i="33"/>
  <c r="O109" i="33" s="1"/>
  <c r="I104" i="33"/>
  <c r="I98" i="33"/>
  <c r="O98" i="33" s="1"/>
  <c r="I93" i="33"/>
  <c r="O93" i="33" s="1"/>
  <c r="I88" i="33"/>
  <c r="O88" i="33" s="1"/>
  <c r="I83" i="33"/>
  <c r="O83" i="33" s="1"/>
  <c r="I78" i="33"/>
  <c r="O78" i="33" s="1"/>
  <c r="I73" i="33"/>
  <c r="O73" i="33" s="1"/>
  <c r="I68" i="33"/>
  <c r="O68" i="33" s="1"/>
  <c r="I63" i="33"/>
  <c r="O63" i="33" s="1"/>
  <c r="I58" i="33"/>
  <c r="O58" i="33" s="1"/>
  <c r="I53" i="33"/>
  <c r="I47" i="33"/>
  <c r="O47" i="33" s="1"/>
  <c r="I42" i="33"/>
  <c r="O42" i="33" s="1"/>
  <c r="I37" i="33"/>
  <c r="O37" i="33" s="1"/>
  <c r="I32" i="33"/>
  <c r="O32" i="33" s="1"/>
  <c r="I27" i="33"/>
  <c r="O27" i="33" s="1"/>
  <c r="I22" i="33"/>
  <c r="O22" i="33" s="1"/>
  <c r="I17" i="33"/>
  <c r="I11" i="33"/>
  <c r="I97" i="32"/>
  <c r="O97" i="32" s="1"/>
  <c r="I92" i="32"/>
  <c r="O92" i="32" s="1"/>
  <c r="I87" i="32"/>
  <c r="O87" i="32" s="1"/>
  <c r="I82" i="32"/>
  <c r="O82" i="32" s="1"/>
  <c r="I77" i="32"/>
  <c r="I71" i="32"/>
  <c r="O71" i="32" s="1"/>
  <c r="I66" i="32"/>
  <c r="O66" i="32" s="1"/>
  <c r="I61" i="32"/>
  <c r="O61" i="32" s="1"/>
  <c r="I56" i="32"/>
  <c r="O56" i="32" s="1"/>
  <c r="I51" i="32"/>
  <c r="O51" i="32" s="1"/>
  <c r="I46" i="32"/>
  <c r="O46" i="32" s="1"/>
  <c r="I41" i="32"/>
  <c r="O41" i="32" s="1"/>
  <c r="I36" i="32"/>
  <c r="O36" i="32" s="1"/>
  <c r="I31" i="32"/>
  <c r="O31" i="32" s="1"/>
  <c r="I26" i="32"/>
  <c r="I20" i="32"/>
  <c r="O20" i="32" s="1"/>
  <c r="I15" i="32"/>
  <c r="O15" i="32" s="1"/>
  <c r="I10" i="32"/>
  <c r="I27" i="31"/>
  <c r="I21" i="31"/>
  <c r="O21" i="31" s="1"/>
  <c r="I16" i="31"/>
  <c r="I10" i="31"/>
  <c r="I25" i="30"/>
  <c r="O25" i="30" s="1"/>
  <c r="I20" i="30"/>
  <c r="O20" i="30" s="1"/>
  <c r="I15" i="30"/>
  <c r="O15" i="30" s="1"/>
  <c r="I10" i="30"/>
  <c r="I100" i="29"/>
  <c r="I94" i="29"/>
  <c r="O94" i="29" s="1"/>
  <c r="I89" i="29"/>
  <c r="O89" i="29" s="1"/>
  <c r="I84" i="29"/>
  <c r="O84" i="29" s="1"/>
  <c r="I79" i="29"/>
  <c r="O79" i="29" s="1"/>
  <c r="I74" i="29"/>
  <c r="O74" i="29" s="1"/>
  <c r="I69" i="29"/>
  <c r="O69" i="29" s="1"/>
  <c r="I64" i="29"/>
  <c r="O64" i="29" s="1"/>
  <c r="I59" i="29"/>
  <c r="O59" i="29" s="1"/>
  <c r="I54" i="29"/>
  <c r="I48" i="29"/>
  <c r="O48" i="29" s="1"/>
  <c r="I43" i="29"/>
  <c r="I37" i="29"/>
  <c r="O37" i="29" s="1"/>
  <c r="I32" i="29"/>
  <c r="O32" i="29" s="1"/>
  <c r="I27" i="29"/>
  <c r="O27" i="29" s="1"/>
  <c r="I22" i="29"/>
  <c r="O22" i="29" s="1"/>
  <c r="I17" i="29"/>
  <c r="I11" i="29"/>
  <c r="I72" i="28"/>
  <c r="I66" i="28"/>
  <c r="O66" i="28" s="1"/>
  <c r="I61" i="28"/>
  <c r="O61" i="28" s="1"/>
  <c r="I56" i="28"/>
  <c r="O56" i="28" s="1"/>
  <c r="I51" i="28"/>
  <c r="O51" i="28" s="1"/>
  <c r="I46" i="28"/>
  <c r="O46" i="28" s="1"/>
  <c r="I41" i="28"/>
  <c r="O41" i="28" s="1"/>
  <c r="I36" i="28"/>
  <c r="O36" i="28" s="1"/>
  <c r="I31" i="28"/>
  <c r="O31" i="28" s="1"/>
  <c r="I26" i="28"/>
  <c r="I20" i="28"/>
  <c r="O20" i="28" s="1"/>
  <c r="I15" i="28"/>
  <c r="O15" i="28" s="1"/>
  <c r="I10" i="28"/>
  <c r="I27" i="27"/>
  <c r="I21" i="27"/>
  <c r="O21" i="27" s="1"/>
  <c r="I16" i="27"/>
  <c r="I10" i="27"/>
  <c r="I25" i="26"/>
  <c r="O25" i="26" s="1"/>
  <c r="I20" i="26"/>
  <c r="O20" i="26" s="1"/>
  <c r="I15" i="26"/>
  <c r="O15" i="26" s="1"/>
  <c r="I10" i="26"/>
  <c r="I124" i="25"/>
  <c r="O124" i="25" s="1"/>
  <c r="I119" i="25"/>
  <c r="O119" i="25" s="1"/>
  <c r="I114" i="25"/>
  <c r="O114" i="25" s="1"/>
  <c r="I109" i="25"/>
  <c r="O109" i="25" s="1"/>
  <c r="I104" i="25"/>
  <c r="O104" i="25" s="1"/>
  <c r="I99" i="25"/>
  <c r="I93" i="25"/>
  <c r="O93" i="25" s="1"/>
  <c r="I88" i="25"/>
  <c r="I82" i="25"/>
  <c r="O82" i="25" s="1"/>
  <c r="I77" i="25"/>
  <c r="O77" i="25" s="1"/>
  <c r="I72" i="25"/>
  <c r="O72" i="25" s="1"/>
  <c r="I67" i="25"/>
  <c r="O67" i="25" s="1"/>
  <c r="I62" i="25"/>
  <c r="O62" i="25" s="1"/>
  <c r="I57" i="25"/>
  <c r="O57" i="25" s="1"/>
  <c r="I52" i="25"/>
  <c r="O52" i="25" s="1"/>
  <c r="I47" i="25"/>
  <c r="O47" i="25" s="1"/>
  <c r="I42" i="25"/>
  <c r="O42" i="25" s="1"/>
  <c r="I37" i="25"/>
  <c r="I31" i="25"/>
  <c r="O31" i="25" s="1"/>
  <c r="I26" i="25"/>
  <c r="O26" i="25" s="1"/>
  <c r="I21" i="25"/>
  <c r="O21" i="25" s="1"/>
  <c r="I16" i="25"/>
  <c r="O16" i="25" s="1"/>
  <c r="I11" i="25"/>
  <c r="I102" i="24"/>
  <c r="O102" i="24" s="1"/>
  <c r="I97" i="24"/>
  <c r="O97" i="24" s="1"/>
  <c r="I92" i="24"/>
  <c r="O92" i="24" s="1"/>
  <c r="I87" i="24"/>
  <c r="I81" i="24"/>
  <c r="O81" i="24" s="1"/>
  <c r="I76" i="24"/>
  <c r="O76" i="24" s="1"/>
  <c r="I71" i="24"/>
  <c r="O71" i="24" s="1"/>
  <c r="I66" i="24"/>
  <c r="O66" i="24" s="1"/>
  <c r="I61" i="24"/>
  <c r="O61" i="24" s="1"/>
  <c r="I56" i="24"/>
  <c r="O56" i="24" s="1"/>
  <c r="I51" i="24"/>
  <c r="O51" i="24" s="1"/>
  <c r="I46" i="24"/>
  <c r="O46" i="24" s="1"/>
  <c r="I41" i="24"/>
  <c r="O41" i="24" s="1"/>
  <c r="I36" i="24"/>
  <c r="O36" i="24" s="1"/>
  <c r="I31" i="24"/>
  <c r="I25" i="24"/>
  <c r="O25" i="24" s="1"/>
  <c r="I20" i="24"/>
  <c r="O20" i="24" s="1"/>
  <c r="I15" i="24"/>
  <c r="O15" i="24" s="1"/>
  <c r="I10" i="24"/>
  <c r="I27" i="23"/>
  <c r="I21" i="23"/>
  <c r="O21" i="23" s="1"/>
  <c r="I16" i="23"/>
  <c r="I10" i="23"/>
  <c r="I21" i="22"/>
  <c r="O21" i="22" s="1"/>
  <c r="I16" i="22"/>
  <c r="O16" i="22" s="1"/>
  <c r="I11" i="22"/>
  <c r="I25" i="21"/>
  <c r="O25" i="21" s="1"/>
  <c r="I20" i="21"/>
  <c r="O20" i="21" s="1"/>
  <c r="I15" i="21"/>
  <c r="O15" i="21" s="1"/>
  <c r="I10" i="21"/>
  <c r="I151" i="20"/>
  <c r="O151" i="20" s="1"/>
  <c r="I146" i="20"/>
  <c r="O146" i="20" s="1"/>
  <c r="I141" i="20"/>
  <c r="O141" i="20" s="1"/>
  <c r="I136" i="20"/>
  <c r="O136" i="20" s="1"/>
  <c r="I131" i="20"/>
  <c r="O131" i="20" s="1"/>
  <c r="I126" i="20"/>
  <c r="O126" i="20" s="1"/>
  <c r="I121" i="20"/>
  <c r="I115" i="20"/>
  <c r="O115" i="20" s="1"/>
  <c r="I110" i="20"/>
  <c r="O110" i="20" s="1"/>
  <c r="I105" i="20"/>
  <c r="O105" i="20" s="1"/>
  <c r="I100" i="20"/>
  <c r="I94" i="20"/>
  <c r="O94" i="20" s="1"/>
  <c r="I89" i="20"/>
  <c r="O89" i="20" s="1"/>
  <c r="I84" i="20"/>
  <c r="O84" i="20" s="1"/>
  <c r="I79" i="20"/>
  <c r="O79" i="20" s="1"/>
  <c r="I74" i="20"/>
  <c r="O74" i="20" s="1"/>
  <c r="I69" i="20"/>
  <c r="O69" i="20" s="1"/>
  <c r="I64" i="20"/>
  <c r="O64" i="20" s="1"/>
  <c r="I59" i="20"/>
  <c r="O59" i="20" s="1"/>
  <c r="I54" i="20"/>
  <c r="I48" i="20"/>
  <c r="O48" i="20" s="1"/>
  <c r="I43" i="20"/>
  <c r="I37" i="20"/>
  <c r="O37" i="20" s="1"/>
  <c r="I32" i="20"/>
  <c r="O32" i="20" s="1"/>
  <c r="I27" i="20"/>
  <c r="O27" i="20" s="1"/>
  <c r="I22" i="20"/>
  <c r="O22" i="20" s="1"/>
  <c r="I17" i="20"/>
  <c r="I11" i="20"/>
  <c r="I87" i="19"/>
  <c r="O87" i="19" s="1"/>
  <c r="I82" i="19"/>
  <c r="O82" i="19" s="1"/>
  <c r="I77" i="19"/>
  <c r="I71" i="19"/>
  <c r="O71" i="19" s="1"/>
  <c r="I66" i="19"/>
  <c r="O66" i="19" s="1"/>
  <c r="I61" i="19"/>
  <c r="O61" i="19" s="1"/>
  <c r="I56" i="19"/>
  <c r="O56" i="19" s="1"/>
  <c r="I51" i="19"/>
  <c r="O51" i="19" s="1"/>
  <c r="I46" i="19"/>
  <c r="O46" i="19" s="1"/>
  <c r="I41" i="19"/>
  <c r="O41" i="19" s="1"/>
  <c r="I36" i="19"/>
  <c r="O36" i="19" s="1"/>
  <c r="I31" i="19"/>
  <c r="O31" i="19" s="1"/>
  <c r="I26" i="19"/>
  <c r="I20" i="19"/>
  <c r="O20" i="19" s="1"/>
  <c r="I15" i="19"/>
  <c r="O15" i="19" s="1"/>
  <c r="I10" i="19"/>
  <c r="I27" i="18"/>
  <c r="I21" i="18"/>
  <c r="O21" i="18" s="1"/>
  <c r="I16" i="18"/>
  <c r="I10" i="18"/>
  <c r="I11" i="17"/>
  <c r="I25" i="16"/>
  <c r="O25" i="16" s="1"/>
  <c r="I20" i="16"/>
  <c r="O20" i="16" s="1"/>
  <c r="I15" i="16"/>
  <c r="O15" i="16" s="1"/>
  <c r="I10" i="16"/>
  <c r="I176" i="15"/>
  <c r="O176" i="15" s="1"/>
  <c r="I171" i="15"/>
  <c r="O171" i="15" s="1"/>
  <c r="I166" i="15"/>
  <c r="O166" i="15" s="1"/>
  <c r="I161" i="15"/>
  <c r="O161" i="15" s="1"/>
  <c r="I156" i="15"/>
  <c r="O156" i="15" s="1"/>
  <c r="I151" i="15"/>
  <c r="O151" i="15" s="1"/>
  <c r="I146" i="15"/>
  <c r="O146" i="15" s="1"/>
  <c r="I141" i="15"/>
  <c r="O141" i="15" s="1"/>
  <c r="I136" i="15"/>
  <c r="O136" i="15" s="1"/>
  <c r="I131" i="15"/>
  <c r="O131" i="15" s="1"/>
  <c r="I126" i="15"/>
  <c r="O126" i="15" s="1"/>
  <c r="I121" i="15"/>
  <c r="O121" i="15" s="1"/>
  <c r="I116" i="15"/>
  <c r="I110" i="15"/>
  <c r="O110" i="15" s="1"/>
  <c r="I105" i="15"/>
  <c r="I99" i="15"/>
  <c r="O99" i="15" s="1"/>
  <c r="I94" i="15"/>
  <c r="O94" i="15" s="1"/>
  <c r="I89" i="15"/>
  <c r="O89" i="15" s="1"/>
  <c r="I84" i="15"/>
  <c r="O84" i="15" s="1"/>
  <c r="I79" i="15"/>
  <c r="O79" i="15" s="1"/>
  <c r="I74" i="15"/>
  <c r="O74" i="15" s="1"/>
  <c r="I69" i="15"/>
  <c r="O69" i="15" s="1"/>
  <c r="I64" i="15"/>
  <c r="O64" i="15" s="1"/>
  <c r="I59" i="15"/>
  <c r="O59" i="15" s="1"/>
  <c r="I54" i="15"/>
  <c r="I48" i="15"/>
  <c r="O48" i="15" s="1"/>
  <c r="I43" i="15"/>
  <c r="I37" i="15"/>
  <c r="O37" i="15" s="1"/>
  <c r="I32" i="15"/>
  <c r="O32" i="15" s="1"/>
  <c r="I27" i="15"/>
  <c r="O27" i="15" s="1"/>
  <c r="I22" i="15"/>
  <c r="O22" i="15" s="1"/>
  <c r="I17" i="15"/>
  <c r="I11" i="15"/>
  <c r="I107" i="14"/>
  <c r="O107" i="14" s="1"/>
  <c r="I102" i="14"/>
  <c r="O102" i="14" s="1"/>
  <c r="I97" i="14"/>
  <c r="O97" i="14" s="1"/>
  <c r="I92" i="14"/>
  <c r="O92" i="14" s="1"/>
  <c r="I87" i="14"/>
  <c r="O87" i="14" s="1"/>
  <c r="I82" i="14"/>
  <c r="I76" i="14"/>
  <c r="O76" i="14" s="1"/>
  <c r="I71" i="14"/>
  <c r="O71" i="14" s="1"/>
  <c r="I66" i="14"/>
  <c r="O66" i="14" s="1"/>
  <c r="I61" i="14"/>
  <c r="O61" i="14" s="1"/>
  <c r="I56" i="14"/>
  <c r="O56" i="14" s="1"/>
  <c r="I51" i="14"/>
  <c r="O51" i="14" s="1"/>
  <c r="I46" i="14"/>
  <c r="O46" i="14" s="1"/>
  <c r="I41" i="14"/>
  <c r="O41" i="14" s="1"/>
  <c r="I36" i="14"/>
  <c r="O36" i="14" s="1"/>
  <c r="I31" i="14"/>
  <c r="I25" i="14"/>
  <c r="O25" i="14" s="1"/>
  <c r="I20" i="14"/>
  <c r="O20" i="14" s="1"/>
  <c r="I15" i="14"/>
  <c r="O15" i="14" s="1"/>
  <c r="I10" i="14"/>
  <c r="I27" i="13"/>
  <c r="I21" i="13"/>
  <c r="O21" i="13" s="1"/>
  <c r="I16" i="13"/>
  <c r="I10" i="13"/>
  <c r="I25" i="12"/>
  <c r="O25" i="12" s="1"/>
  <c r="I20" i="12"/>
  <c r="O20" i="12" s="1"/>
  <c r="I15" i="12"/>
  <c r="O15" i="12" s="1"/>
  <c r="I10" i="12"/>
  <c r="I135" i="11"/>
  <c r="O135" i="11" s="1"/>
  <c r="I130" i="11"/>
  <c r="O130" i="11" s="1"/>
  <c r="I125" i="11"/>
  <c r="O125" i="11" s="1"/>
  <c r="I120" i="11"/>
  <c r="O120" i="11" s="1"/>
  <c r="I115" i="11"/>
  <c r="O115" i="11" s="1"/>
  <c r="I110" i="11"/>
  <c r="I104" i="11"/>
  <c r="O104" i="11" s="1"/>
  <c r="I99" i="11"/>
  <c r="I93" i="11"/>
  <c r="O93" i="11" s="1"/>
  <c r="I88" i="11"/>
  <c r="O88" i="11" s="1"/>
  <c r="I83" i="11"/>
  <c r="O83" i="11" s="1"/>
  <c r="I78" i="11"/>
  <c r="O78" i="11" s="1"/>
  <c r="I73" i="11"/>
  <c r="O73" i="11" s="1"/>
  <c r="I68" i="11"/>
  <c r="O68" i="11" s="1"/>
  <c r="I63" i="11"/>
  <c r="O63" i="11" s="1"/>
  <c r="I58" i="11"/>
  <c r="O58" i="11" s="1"/>
  <c r="I53" i="11"/>
  <c r="I47" i="11"/>
  <c r="O47" i="11" s="1"/>
  <c r="I42" i="11"/>
  <c r="O42" i="11" s="1"/>
  <c r="I37" i="11"/>
  <c r="O37" i="11" s="1"/>
  <c r="I32" i="11"/>
  <c r="O32" i="11" s="1"/>
  <c r="I27" i="11"/>
  <c r="O27" i="11" s="1"/>
  <c r="I22" i="11"/>
  <c r="O22" i="11" s="1"/>
  <c r="I17" i="11"/>
  <c r="I11" i="11"/>
  <c r="I92" i="10"/>
  <c r="O92" i="10" s="1"/>
  <c r="I87" i="10"/>
  <c r="O87" i="10" s="1"/>
  <c r="I82" i="10"/>
  <c r="O82" i="10" s="1"/>
  <c r="I77" i="10"/>
  <c r="O77" i="10" s="1"/>
  <c r="I72" i="10"/>
  <c r="I66" i="10"/>
  <c r="O66" i="10" s="1"/>
  <c r="I61" i="10"/>
  <c r="O61" i="10" s="1"/>
  <c r="I56" i="10"/>
  <c r="O56" i="10" s="1"/>
  <c r="I51" i="10"/>
  <c r="O51" i="10" s="1"/>
  <c r="I46" i="10"/>
  <c r="O46" i="10" s="1"/>
  <c r="I41" i="10"/>
  <c r="O41" i="10" s="1"/>
  <c r="I36" i="10"/>
  <c r="O36" i="10" s="1"/>
  <c r="I31" i="10"/>
  <c r="O31" i="10" s="1"/>
  <c r="I26" i="10"/>
  <c r="I20" i="10"/>
  <c r="O20" i="10" s="1"/>
  <c r="I15" i="10"/>
  <c r="O15" i="10" s="1"/>
  <c r="I10" i="10"/>
  <c r="I27" i="9"/>
  <c r="I21" i="9"/>
  <c r="O21" i="9" s="1"/>
  <c r="I16" i="9"/>
  <c r="I10" i="9"/>
  <c r="I11" i="8"/>
  <c r="I47" i="7"/>
  <c r="O47" i="7" s="1"/>
  <c r="I42" i="7"/>
  <c r="O42" i="7" s="1"/>
  <c r="I37" i="7"/>
  <c r="I31" i="7"/>
  <c r="O31" i="7" s="1"/>
  <c r="I26" i="7"/>
  <c r="I20" i="7"/>
  <c r="O20" i="7" s="1"/>
  <c r="I15" i="7"/>
  <c r="O15" i="7" s="1"/>
  <c r="I10" i="7"/>
  <c r="I25" i="6"/>
  <c r="O25" i="6" s="1"/>
  <c r="I20" i="6"/>
  <c r="O20" i="6" s="1"/>
  <c r="I15" i="6"/>
  <c r="O15" i="6" s="1"/>
  <c r="I10" i="6"/>
  <c r="I206" i="5"/>
  <c r="O206" i="5" s="1"/>
  <c r="I201" i="5"/>
  <c r="O201" i="5" s="1"/>
  <c r="I196" i="5"/>
  <c r="O196" i="5" s="1"/>
  <c r="I191" i="5"/>
  <c r="O191" i="5" s="1"/>
  <c r="I186" i="5"/>
  <c r="O186" i="5" s="1"/>
  <c r="I181" i="5"/>
  <c r="O181" i="5" s="1"/>
  <c r="I176" i="5"/>
  <c r="O176" i="5" s="1"/>
  <c r="I171" i="5"/>
  <c r="O171" i="5" s="1"/>
  <c r="I166" i="5"/>
  <c r="I160" i="5"/>
  <c r="O160" i="5" s="1"/>
  <c r="I155" i="5"/>
  <c r="O155" i="5" s="1"/>
  <c r="I150" i="5"/>
  <c r="O150" i="5" s="1"/>
  <c r="I145" i="5"/>
  <c r="O145" i="5" s="1"/>
  <c r="I140" i="5"/>
  <c r="O140" i="5" s="1"/>
  <c r="I135" i="5"/>
  <c r="O135" i="5" s="1"/>
  <c r="I130" i="5"/>
  <c r="I124" i="5"/>
  <c r="O124" i="5" s="1"/>
  <c r="I119" i="5"/>
  <c r="O119" i="5" s="1"/>
  <c r="I114" i="5"/>
  <c r="O114" i="5" s="1"/>
  <c r="I109" i="5"/>
  <c r="O109" i="5" s="1"/>
  <c r="I104" i="5"/>
  <c r="O104" i="5" s="1"/>
  <c r="I99" i="5"/>
  <c r="O99" i="5" s="1"/>
  <c r="I94" i="5"/>
  <c r="O94" i="5" s="1"/>
  <c r="I89" i="5"/>
  <c r="O89" i="5" s="1"/>
  <c r="I84" i="5"/>
  <c r="O84" i="5" s="1"/>
  <c r="I79" i="5"/>
  <c r="O79" i="5" s="1"/>
  <c r="I74" i="5"/>
  <c r="O74" i="5" s="1"/>
  <c r="I69" i="5"/>
  <c r="I63" i="5"/>
  <c r="O63" i="5" s="1"/>
  <c r="I58" i="5"/>
  <c r="I52" i="5"/>
  <c r="O52" i="5" s="1"/>
  <c r="I47" i="5"/>
  <c r="O47" i="5" s="1"/>
  <c r="I42" i="5"/>
  <c r="O42" i="5" s="1"/>
  <c r="I37" i="5"/>
  <c r="O37" i="5" s="1"/>
  <c r="I32" i="5"/>
  <c r="O32" i="5" s="1"/>
  <c r="I27" i="5"/>
  <c r="O27" i="5" s="1"/>
  <c r="I22" i="5"/>
  <c r="O22" i="5" s="1"/>
  <c r="I17" i="5"/>
  <c r="I11" i="5"/>
  <c r="I97" i="4"/>
  <c r="O97" i="4" s="1"/>
  <c r="I92" i="4"/>
  <c r="O92" i="4" s="1"/>
  <c r="I87" i="4"/>
  <c r="I81" i="4"/>
  <c r="O81" i="4" s="1"/>
  <c r="I76" i="4"/>
  <c r="O76" i="4" s="1"/>
  <c r="I71" i="4"/>
  <c r="O71" i="4" s="1"/>
  <c r="I66" i="4"/>
  <c r="O66" i="4" s="1"/>
  <c r="I61" i="4"/>
  <c r="O61" i="4" s="1"/>
  <c r="I56" i="4"/>
  <c r="O56" i="4" s="1"/>
  <c r="I51" i="4"/>
  <c r="O51" i="4" s="1"/>
  <c r="I46" i="4"/>
  <c r="O46" i="4" s="1"/>
  <c r="I41" i="4"/>
  <c r="O41" i="4" s="1"/>
  <c r="I36" i="4"/>
  <c r="O36" i="4" s="1"/>
  <c r="I31" i="4"/>
  <c r="I25" i="4"/>
  <c r="O25" i="4" s="1"/>
  <c r="I20" i="4"/>
  <c r="O20" i="4" s="1"/>
  <c r="I15" i="4"/>
  <c r="O15" i="4" s="1"/>
  <c r="I10" i="4"/>
  <c r="I37" i="3"/>
  <c r="I31" i="3"/>
  <c r="O31" i="3" s="1"/>
  <c r="I26" i="3"/>
  <c r="O26" i="3" s="1"/>
  <c r="I21" i="3"/>
  <c r="O21" i="3" s="1"/>
  <c r="I16" i="3"/>
  <c r="I10" i="3"/>
  <c r="I58" i="2"/>
  <c r="O58" i="2" s="1"/>
  <c r="I55" i="2"/>
  <c r="O55" i="2" s="1"/>
  <c r="I52" i="2"/>
  <c r="O52" i="2" s="1"/>
  <c r="I49" i="2"/>
  <c r="O49" i="2" s="1"/>
  <c r="I46" i="2"/>
  <c r="O46" i="2" s="1"/>
  <c r="I43" i="2"/>
  <c r="O43" i="2" s="1"/>
  <c r="I40" i="2"/>
  <c r="O40" i="2" s="1"/>
  <c r="I37" i="2"/>
  <c r="O37" i="2" s="1"/>
  <c r="I32" i="2"/>
  <c r="O32" i="2" s="1"/>
  <c r="I29" i="2"/>
  <c r="O29" i="2" s="1"/>
  <c r="I26" i="2"/>
  <c r="O26" i="2" s="1"/>
  <c r="I23" i="2"/>
  <c r="O23" i="2" s="1"/>
  <c r="I20" i="2"/>
  <c r="O20" i="2" s="1"/>
  <c r="I17" i="2"/>
  <c r="O17" i="2" s="1"/>
  <c r="I14" i="2"/>
  <c r="O14" i="2" s="1"/>
  <c r="I9" i="2"/>
  <c r="I8" i="2" l="1"/>
  <c r="I3" i="2" s="1"/>
  <c r="C10" i="42" s="1"/>
  <c r="O9" i="2"/>
  <c r="D10" i="42" s="1"/>
  <c r="I9" i="3"/>
  <c r="O10" i="3"/>
  <c r="I15" i="3"/>
  <c r="O16" i="3"/>
  <c r="I36" i="3"/>
  <c r="O37" i="3"/>
  <c r="I9" i="4"/>
  <c r="O10" i="4"/>
  <c r="I30" i="4"/>
  <c r="O31" i="4"/>
  <c r="I86" i="4"/>
  <c r="O87" i="4"/>
  <c r="I10" i="5"/>
  <c r="O11" i="5"/>
  <c r="I16" i="5"/>
  <c r="O17" i="5"/>
  <c r="I57" i="5"/>
  <c r="O58" i="5"/>
  <c r="I68" i="5"/>
  <c r="O69" i="5"/>
  <c r="I129" i="5"/>
  <c r="O130" i="5"/>
  <c r="I165" i="5"/>
  <c r="O166" i="5"/>
  <c r="I9" i="6"/>
  <c r="I3" i="6" s="1"/>
  <c r="C14" i="42" s="1"/>
  <c r="O10" i="6"/>
  <c r="D14" i="42" s="1"/>
  <c r="I9" i="7"/>
  <c r="O10" i="7"/>
  <c r="I25" i="7"/>
  <c r="O26" i="7"/>
  <c r="I36" i="7"/>
  <c r="O37" i="7"/>
  <c r="I10" i="8"/>
  <c r="I3" i="8" s="1"/>
  <c r="C16" i="42" s="1"/>
  <c r="O11" i="8"/>
  <c r="D16" i="42" s="1"/>
  <c r="I9" i="9"/>
  <c r="O10" i="9"/>
  <c r="I15" i="9"/>
  <c r="O16" i="9"/>
  <c r="I26" i="9"/>
  <c r="O27" i="9"/>
  <c r="I9" i="10"/>
  <c r="O10" i="10"/>
  <c r="I25" i="10"/>
  <c r="O26" i="10"/>
  <c r="I71" i="10"/>
  <c r="O72" i="10"/>
  <c r="I10" i="11"/>
  <c r="O11" i="11"/>
  <c r="I16" i="11"/>
  <c r="O17" i="11"/>
  <c r="I52" i="11"/>
  <c r="O53" i="11"/>
  <c r="I98" i="11"/>
  <c r="O99" i="11"/>
  <c r="I109" i="11"/>
  <c r="O110" i="11"/>
  <c r="I9" i="12"/>
  <c r="I3" i="12" s="1"/>
  <c r="C20" i="42" s="1"/>
  <c r="O10" i="12"/>
  <c r="D20" i="42" s="1"/>
  <c r="I9" i="13"/>
  <c r="O10" i="13"/>
  <c r="I15" i="13"/>
  <c r="O16" i="13"/>
  <c r="I26" i="13"/>
  <c r="O27" i="13"/>
  <c r="I9" i="14"/>
  <c r="O10" i="14"/>
  <c r="I30" i="14"/>
  <c r="O31" i="14"/>
  <c r="I81" i="14"/>
  <c r="O82" i="14"/>
  <c r="I10" i="15"/>
  <c r="O11" i="15"/>
  <c r="I16" i="15"/>
  <c r="O17" i="15"/>
  <c r="I42" i="15"/>
  <c r="O43" i="15"/>
  <c r="I53" i="15"/>
  <c r="O54" i="15"/>
  <c r="I104" i="15"/>
  <c r="O105" i="15"/>
  <c r="I115" i="15"/>
  <c r="O116" i="15"/>
  <c r="I9" i="16"/>
  <c r="I3" i="16" s="1"/>
  <c r="C24" i="42" s="1"/>
  <c r="O10" i="16"/>
  <c r="D24" i="42" s="1"/>
  <c r="I10" i="17"/>
  <c r="I3" i="17" s="1"/>
  <c r="C25" i="42" s="1"/>
  <c r="O11" i="17"/>
  <c r="D25" i="42" s="1"/>
  <c r="I9" i="18"/>
  <c r="O10" i="18"/>
  <c r="I15" i="18"/>
  <c r="O16" i="18"/>
  <c r="I26" i="18"/>
  <c r="O27" i="18"/>
  <c r="I9" i="19"/>
  <c r="O10" i="19"/>
  <c r="I25" i="19"/>
  <c r="O26" i="19"/>
  <c r="I76" i="19"/>
  <c r="O77" i="19"/>
  <c r="I10" i="20"/>
  <c r="O11" i="20"/>
  <c r="I16" i="20"/>
  <c r="O17" i="20"/>
  <c r="I42" i="20"/>
  <c r="O43" i="20"/>
  <c r="I53" i="20"/>
  <c r="O54" i="20"/>
  <c r="I99" i="20"/>
  <c r="O100" i="20"/>
  <c r="I120" i="20"/>
  <c r="O121" i="20"/>
  <c r="I9" i="21"/>
  <c r="I3" i="21" s="1"/>
  <c r="C29" i="42" s="1"/>
  <c r="O10" i="21"/>
  <c r="D29" i="42" s="1"/>
  <c r="I10" i="22"/>
  <c r="I3" i="22" s="1"/>
  <c r="C30" i="42" s="1"/>
  <c r="O11" i="22"/>
  <c r="D30" i="42" s="1"/>
  <c r="I9" i="23"/>
  <c r="O10" i="23"/>
  <c r="I15" i="23"/>
  <c r="O16" i="23"/>
  <c r="I26" i="23"/>
  <c r="O27" i="23"/>
  <c r="I9" i="24"/>
  <c r="O10" i="24"/>
  <c r="I30" i="24"/>
  <c r="O31" i="24"/>
  <c r="I86" i="24"/>
  <c r="O87" i="24"/>
  <c r="I10" i="25"/>
  <c r="O11" i="25"/>
  <c r="I36" i="25"/>
  <c r="O37" i="25"/>
  <c r="I87" i="25"/>
  <c r="O88" i="25"/>
  <c r="I98" i="25"/>
  <c r="O99" i="25"/>
  <c r="I9" i="26"/>
  <c r="I3" i="26" s="1"/>
  <c r="C34" i="42" s="1"/>
  <c r="O10" i="26"/>
  <c r="D34" i="42" s="1"/>
  <c r="I9" i="27"/>
  <c r="O10" i="27"/>
  <c r="I15" i="27"/>
  <c r="O16" i="27"/>
  <c r="I26" i="27"/>
  <c r="O27" i="27"/>
  <c r="I9" i="28"/>
  <c r="O10" i="28"/>
  <c r="I25" i="28"/>
  <c r="O26" i="28"/>
  <c r="I71" i="28"/>
  <c r="O72" i="28"/>
  <c r="I10" i="29"/>
  <c r="O11" i="29"/>
  <c r="I16" i="29"/>
  <c r="O17" i="29"/>
  <c r="I42" i="29"/>
  <c r="O43" i="29"/>
  <c r="I53" i="29"/>
  <c r="O54" i="29"/>
  <c r="I99" i="29"/>
  <c r="O100" i="29"/>
  <c r="I9" i="30"/>
  <c r="I3" i="30" s="1"/>
  <c r="C38" i="42" s="1"/>
  <c r="O10" i="30"/>
  <c r="D38" i="42" s="1"/>
  <c r="I9" i="31"/>
  <c r="O10" i="31"/>
  <c r="I15" i="31"/>
  <c r="O16" i="31"/>
  <c r="I26" i="31"/>
  <c r="O27" i="31"/>
  <c r="I9" i="32"/>
  <c r="O10" i="32"/>
  <c r="I25" i="32"/>
  <c r="O26" i="32"/>
  <c r="I76" i="32"/>
  <c r="O77" i="32"/>
  <c r="I10" i="33"/>
  <c r="O11" i="33"/>
  <c r="I16" i="33"/>
  <c r="O17" i="33"/>
  <c r="I52" i="33"/>
  <c r="O53" i="33"/>
  <c r="I103" i="33"/>
  <c r="O104" i="33"/>
  <c r="I144" i="33"/>
  <c r="O145" i="33"/>
  <c r="I9" i="34"/>
  <c r="I3" i="34" s="1"/>
  <c r="C42" i="42" s="1"/>
  <c r="O10" i="34"/>
  <c r="D42" i="42" s="1"/>
  <c r="I10" i="35"/>
  <c r="I3" i="35" s="1"/>
  <c r="C43" i="42" s="1"/>
  <c r="O11" i="35"/>
  <c r="D43" i="42" s="1"/>
  <c r="I8" i="36"/>
  <c r="I3" i="36" s="1"/>
  <c r="C44" i="42" s="1"/>
  <c r="O9" i="36"/>
  <c r="D44" i="42" s="1"/>
  <c r="I8" i="37"/>
  <c r="I3" i="37" s="1"/>
  <c r="C45" i="42" s="1"/>
  <c r="O9" i="37"/>
  <c r="D45" i="42" s="1"/>
  <c r="I8" i="38"/>
  <c r="O9" i="38"/>
  <c r="I19" i="38"/>
  <c r="O20" i="38"/>
  <c r="I31" i="38"/>
  <c r="O32" i="38"/>
  <c r="I50" i="38"/>
  <c r="O51" i="38"/>
  <c r="I72" i="38"/>
  <c r="O73" i="38"/>
  <c r="I8" i="39"/>
  <c r="O9" i="39"/>
  <c r="I16" i="39"/>
  <c r="O17" i="39"/>
  <c r="I39" i="39"/>
  <c r="O40" i="39"/>
  <c r="I45" i="39"/>
  <c r="O46" i="39"/>
  <c r="I57" i="39"/>
  <c r="O58" i="39"/>
  <c r="I8" i="40"/>
  <c r="I3" i="40" s="1"/>
  <c r="C48" i="42" s="1"/>
  <c r="O9" i="40"/>
  <c r="D48" i="42" s="1"/>
  <c r="I8" i="41"/>
  <c r="I3" i="41" s="1"/>
  <c r="C49" i="42" s="1"/>
  <c r="O9" i="41"/>
  <c r="D49" i="42" s="1"/>
  <c r="E49" i="42" l="1"/>
  <c r="E48" i="42"/>
  <c r="D47" i="42"/>
  <c r="I3" i="39"/>
  <c r="C47" i="42" s="1"/>
  <c r="E47" i="42" s="1"/>
  <c r="D46" i="42"/>
  <c r="I3" i="38"/>
  <c r="C46" i="42" s="1"/>
  <c r="E46" i="42" s="1"/>
  <c r="E45" i="42"/>
  <c r="E44" i="42"/>
  <c r="E43" i="42"/>
  <c r="E42" i="42"/>
  <c r="D41" i="42"/>
  <c r="I3" i="33"/>
  <c r="C41" i="42" s="1"/>
  <c r="E41" i="42" s="1"/>
  <c r="D40" i="42"/>
  <c r="I3" i="32"/>
  <c r="C40" i="42" s="1"/>
  <c r="E40" i="42" s="1"/>
  <c r="D39" i="42"/>
  <c r="I3" i="31"/>
  <c r="C39" i="42" s="1"/>
  <c r="E39" i="42" s="1"/>
  <c r="E38" i="42"/>
  <c r="D37" i="42"/>
  <c r="I3" i="29"/>
  <c r="C37" i="42" s="1"/>
  <c r="E37" i="42" s="1"/>
  <c r="D36" i="42"/>
  <c r="I3" i="28"/>
  <c r="C36" i="42" s="1"/>
  <c r="E36" i="42" s="1"/>
  <c r="D35" i="42"/>
  <c r="I3" i="27"/>
  <c r="C35" i="42" s="1"/>
  <c r="E35" i="42" s="1"/>
  <c r="E34" i="42"/>
  <c r="D33" i="42"/>
  <c r="I3" i="25"/>
  <c r="C33" i="42" s="1"/>
  <c r="E33" i="42" s="1"/>
  <c r="D32" i="42"/>
  <c r="I3" i="24"/>
  <c r="C32" i="42" s="1"/>
  <c r="E32" i="42" s="1"/>
  <c r="D31" i="42"/>
  <c r="I3" i="23"/>
  <c r="C31" i="42" s="1"/>
  <c r="E31" i="42" s="1"/>
  <c r="E30" i="42"/>
  <c r="E29" i="42"/>
  <c r="D28" i="42"/>
  <c r="I3" i="20"/>
  <c r="C28" i="42" s="1"/>
  <c r="E28" i="42" s="1"/>
  <c r="D27" i="42"/>
  <c r="I3" i="19"/>
  <c r="C27" i="42" s="1"/>
  <c r="E27" i="42" s="1"/>
  <c r="D26" i="42"/>
  <c r="I3" i="18"/>
  <c r="C26" i="42" s="1"/>
  <c r="E26" i="42" s="1"/>
  <c r="E25" i="42"/>
  <c r="E24" i="42"/>
  <c r="D23" i="42"/>
  <c r="I3" i="15"/>
  <c r="C23" i="42" s="1"/>
  <c r="E23" i="42" s="1"/>
  <c r="D22" i="42"/>
  <c r="I3" i="14"/>
  <c r="C22" i="42" s="1"/>
  <c r="E22" i="42" s="1"/>
  <c r="D21" i="42"/>
  <c r="I3" i="13"/>
  <c r="C21" i="42" s="1"/>
  <c r="E21" i="42" s="1"/>
  <c r="E20" i="42"/>
  <c r="D19" i="42"/>
  <c r="I3" i="11"/>
  <c r="C19" i="42" s="1"/>
  <c r="E19" i="42" s="1"/>
  <c r="D18" i="42"/>
  <c r="I3" i="10"/>
  <c r="C18" i="42" s="1"/>
  <c r="E18" i="42" s="1"/>
  <c r="D17" i="42"/>
  <c r="I3" i="9"/>
  <c r="C17" i="42" s="1"/>
  <c r="E17" i="42" s="1"/>
  <c r="E16" i="42"/>
  <c r="D15" i="42"/>
  <c r="I3" i="7"/>
  <c r="C15" i="42" s="1"/>
  <c r="E15" i="42" s="1"/>
  <c r="E14" i="42"/>
  <c r="D13" i="42"/>
  <c r="I3" i="5"/>
  <c r="C13" i="42" s="1"/>
  <c r="E13" i="42" s="1"/>
  <c r="D12" i="42"/>
  <c r="I3" i="4"/>
  <c r="C12" i="42" s="1"/>
  <c r="E12" i="42" s="1"/>
  <c r="D11" i="42"/>
  <c r="I3" i="3"/>
  <c r="C11" i="42" s="1"/>
  <c r="E11" i="42" s="1"/>
  <c r="E10" i="42"/>
  <c r="C7" i="42" s="1"/>
  <c r="C6" i="42"/>
</calcChain>
</file>

<file path=xl/sharedStrings.xml><?xml version="1.0" encoding="utf-8"?>
<sst xmlns="http://schemas.openxmlformats.org/spreadsheetml/2006/main" count="7648" uniqueCount="1317">
  <si>
    <t>EstiCon</t>
  </si>
  <si>
    <t>Firma:</t>
  </si>
  <si>
    <t>Rekapitulace ceny</t>
  </si>
  <si>
    <t>Stavba: 4032100003 - Modernizace silnice II/311 Mladkov - Jablonné nad Orlicí_DI10</t>
  </si>
  <si>
    <t>Celková cena bez DPH:</t>
  </si>
  <si>
    <t>Celková cena s DPH:</t>
  </si>
  <si>
    <t>Objekt</t>
  </si>
  <si>
    <t>Popis</t>
  </si>
  <si>
    <t>Cena bez DPH</t>
  </si>
  <si>
    <t>DPH</t>
  </si>
  <si>
    <t>Cena s DPH</t>
  </si>
  <si>
    <t>SO 001.V</t>
  </si>
  <si>
    <t>Všeobecné a předběžné položky (vedlejší)</t>
  </si>
  <si>
    <t>SO 101-11.H</t>
  </si>
  <si>
    <t>Výměna aktivní zóny (hlavní)</t>
  </si>
  <si>
    <t>SO 101-0.H</t>
  </si>
  <si>
    <t>Demolice (hlavní)</t>
  </si>
  <si>
    <t>SO 101-1.H</t>
  </si>
  <si>
    <t>Základní konstrukce (hlavní)</t>
  </si>
  <si>
    <t>SO 101-8.H</t>
  </si>
  <si>
    <t>ohumusování (hlavní)</t>
  </si>
  <si>
    <t>SO 101-9</t>
  </si>
  <si>
    <t>Chráničky pro VR internet</t>
  </si>
  <si>
    <t>SO 101-1.V</t>
  </si>
  <si>
    <t>Základní konstrukce (vedlejší)</t>
  </si>
  <si>
    <t>SO 102-11.H</t>
  </si>
  <si>
    <t>SO 102-0.H</t>
  </si>
  <si>
    <t>SO 102-1.H</t>
  </si>
  <si>
    <t>SO 102-8.H</t>
  </si>
  <si>
    <t>SO 103-11.H</t>
  </si>
  <si>
    <t>SO 103-0.H</t>
  </si>
  <si>
    <t>SO 103-1.H</t>
  </si>
  <si>
    <t>SO 103-8.H</t>
  </si>
  <si>
    <t>SO 103-1.V</t>
  </si>
  <si>
    <t>SO 104-11.H</t>
  </si>
  <si>
    <t>SO 104-0.H</t>
  </si>
  <si>
    <t>SO 104-1.H</t>
  </si>
  <si>
    <t>SO 104-8.H</t>
  </si>
  <si>
    <t>SO 104-1.V</t>
  </si>
  <si>
    <t>SO 105-11.H</t>
  </si>
  <si>
    <t>SO 105-0.H</t>
  </si>
  <si>
    <t>SO 105-1.H</t>
  </si>
  <si>
    <t>SO 105-8.H</t>
  </si>
  <si>
    <t>SO 106-11.H</t>
  </si>
  <si>
    <t>SO 106-0.H</t>
  </si>
  <si>
    <t>SO 106-1.H</t>
  </si>
  <si>
    <t>SO 106-8.H</t>
  </si>
  <si>
    <t>SO 107-11.H</t>
  </si>
  <si>
    <t>SO 107-0.H</t>
  </si>
  <si>
    <t>SO 107-1.H</t>
  </si>
  <si>
    <t>SO 107-8.H</t>
  </si>
  <si>
    <t>SO 107-1.V</t>
  </si>
  <si>
    <t>SO 123</t>
  </si>
  <si>
    <t>Propustky</t>
  </si>
  <si>
    <t>SO 171.H</t>
  </si>
  <si>
    <t>Dopravní značení (hlavní)</t>
  </si>
  <si>
    <t>SO 201.1.H</t>
  </si>
  <si>
    <t>Opěrná zeď Celné km cca 45,850 - SO 201</t>
  </si>
  <si>
    <t>SO 201.2.V</t>
  </si>
  <si>
    <t>Opěrná zeď Mladkov u pošty, km cca 43,440 - SO 201</t>
  </si>
  <si>
    <t>SO 801.H</t>
  </si>
  <si>
    <t>Vegetační úpravy - Kácení a Náhradní výsadba (hlavní)</t>
  </si>
  <si>
    <t>SO 901.V</t>
  </si>
  <si>
    <t>DIO (vedlejší)</t>
  </si>
  <si>
    <t>Soupis prací objektu</t>
  </si>
  <si>
    <t>S</t>
  </si>
  <si>
    <t>Stavba:</t>
  </si>
  <si>
    <t>4032100003</t>
  </si>
  <si>
    <t>Modernizace silnice II/311 Mladkov - Jablonné nad Orlicí_DI10</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</si>
  <si>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</si>
  <si>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</si>
  <si>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</si>
  <si>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</si>
  <si>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</si>
  <si>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</si>
  <si>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</si>
  <si>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</si>
  <si>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</si>
  <si>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</si>
  <si>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</si>
  <si>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</si>
  <si>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</si>
  <si>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</si>
  <si>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</si>
  <si>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</si>
  <si>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</si>
  <si>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01400</t>
  </si>
  <si>
    <t/>
  </si>
  <si>
    <t>POPLATKY - poplatek na bankovní záruku</t>
  </si>
  <si>
    <t>KČ</t>
  </si>
  <si>
    <t>PP</t>
  </si>
  <si>
    <t>poplatek na bankovní záruku</t>
  </si>
  <si>
    <t>VV</t>
  </si>
  <si>
    <t xml:space="preserve">poplatek na bankovní záruku </t>
  </si>
  <si>
    <t>Celkem 1 = 1,000</t>
  </si>
  <si>
    <t>TS</t>
  </si>
  <si>
    <t>zahrnuje jinde neuvedené poplatky související s výstavbou</t>
  </si>
  <si>
    <t>02520</t>
  </si>
  <si>
    <t>ZKOUŠENÍ MATERIÁLŮ NEZÁVISLOU ZKUŠEBNOU</t>
  </si>
  <si>
    <t>KPL</t>
  </si>
  <si>
    <t>Zkoušky na dehet 
se souhlasem investora</t>
  </si>
  <si>
    <t>zahrnuje veškeré náklady spojené s objednatelem požadovanými zkouškami</t>
  </si>
  <si>
    <t>02730</t>
  </si>
  <si>
    <t>POMOC PRÁCE ZŘÍZ NEBO ZAJIŠŤ OCHRANU INŽENÝRSKÝCH SÍTÍ</t>
  </si>
  <si>
    <t>plynovod, sdělovací vedení, silové vedení  
Zajištění vodovodního potrubí během realizace stavby</t>
  </si>
  <si>
    <t>zahrnuje veškeré náklady spojené s objednatelem požadovanými zařízeními</t>
  </si>
  <si>
    <t>02910</t>
  </si>
  <si>
    <t>OSTATNÍ POŽADAVKY - ZEMĚMĚŘIČSKÁ MĚŘENÍ</t>
  </si>
  <si>
    <t>SOUBOR</t>
  </si>
  <si>
    <t>zaměření skutečného provedení díla ke kolaudaci stavby  
zaměření stavby před výstavou – obvod staveniště</t>
  </si>
  <si>
    <t>zahrnuje veškeré náklady spojené s objednatelem požadovanými pracemi,  
- pro stanovení orientační investorské ceny určete jednotkovou cenu jako 1% odhadované ceny stavby</t>
  </si>
  <si>
    <t>02911</t>
  </si>
  <si>
    <t>OSTATNÍ POŽADAVKY - GEODETICKÉ ZAMĚŘENÍ</t>
  </si>
  <si>
    <t>geometrický oddělovací plán pro majetkové vypořádání vlastnických vztahů (12 x tiskem)</t>
  </si>
  <si>
    <t>zahrnuje veškeré náklady spojené s objednatelem požadovanými pracemi</t>
  </si>
  <si>
    <t>02940</t>
  </si>
  <si>
    <t>OSTATNÍ POŽADAVKY - VYPRACOVÁNÍ DOKUMENTACE SKUTEČNÉHO PROVEDENÍ STAVBY</t>
  </si>
  <si>
    <t>ve 3 vyhotoveních 
vypracování DSPS v tištěné a digitální podobě vč. kompletní závěrečné zprávy zhotovitele, specifikace dle SoD</t>
  </si>
  <si>
    <t>R</t>
  </si>
  <si>
    <t>OSTATNÍ POŽADAVKY - pasportizace</t>
  </si>
  <si>
    <t>Zjištění a zdokumentování stávajícího stavu zástavby a objektů, které mohou být dotčeny stavbou před započetím stavebních prací vč. pasportizace a fotodokumentace i projednání s dotčenými vlastníky nemovistostí 
videopasportizace + pasport objízdných tras</t>
  </si>
  <si>
    <t>ruc</t>
  </si>
  <si>
    <t>OSTATNÍ POŽADAVKY - ověření hloubky a polohy základů</t>
  </si>
  <si>
    <t>Před začátkem prací musí být sondami provedeno ověření hloubky a polohy základů všech stávajících 
budov.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</si>
  <si>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Před začátkem prací musí být sondami provedeno ověření hloubky a polohy základů všech stávajících 
budov. 
km od 43,575 do 43,870 
doplnění v roce 2023 
SO 101 Mladkov nová kce doplnění cca 300 m od 43,575 do 43,870 </t>
  </si>
  <si>
    <t>02943</t>
  </si>
  <si>
    <t>OSTATNÍ POŽADAVKY - VYPRACOVÁNÍ RDS</t>
  </si>
  <si>
    <t>dle požadavku investora</t>
  </si>
  <si>
    <t>02945</t>
  </si>
  <si>
    <t>OSTAT POŽADAVKY - FOTODOKUMENTACE</t>
  </si>
  <si>
    <t>průběžná fotodokumentace stavby, na konci stavby 2x na CD</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</si>
  <si>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</si>
  <si>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02960</t>
  </si>
  <si>
    <t>OSTATNÍ POŽADAVKY - ODBORNÝ DOZOR</t>
  </si>
  <si>
    <t>HOD</t>
  </si>
  <si>
    <t>zajištění geologa, geotechnika, veškerý odborný dozor v průběhu výstavby 
včetně dopravy na staveniště</t>
  </si>
  <si>
    <t>zahrnuje veškeré náklady spojené s objednatelem požadovaným dozorem</t>
  </si>
  <si>
    <t>02991</t>
  </si>
  <si>
    <t>a</t>
  </si>
  <si>
    <t>OSTATNÍ POŽADAVKY - INFORMAČNÍ TABULE</t>
  </si>
  <si>
    <t>KUS</t>
  </si>
  <si>
    <t>02991a OSTATNÍ POŽADAVKY – INFORMAČNÍ TABULE – billboard CZPL (místo realizace bude po dobu realizace stavby osazeno 1 ks velkoplošného billboardu o rozměru 5,1 x 2,4 m dle pravidel publicity CZPL po schválení objednatelem, formou pronájmu od dodavatele, vč. projednání umístění, montáže a demontáže)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</si>
  <si>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</si>
  <si>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b</t>
  </si>
  <si>
    <t>02991b OSTATNÍ POŽADAVKY – IFNORMAČNÍ TABULE – 2 ks billboard Pardubický kraj (místo realizace bude po dobu realizace stavby osazeno 2 ks velkoplošného billboardu o rozměru 5,1 x 2,4 m dle pravidel objednatele Pardubický kraj, formou pronájmu od dodavatele, vč. projednání umístění, montáže a demontáže)</t>
  </si>
  <si>
    <t>c</t>
  </si>
  <si>
    <t>02991c OSTATNÍ POŽADAVKY – PAMĚTNÍ DESKA – pamětní deska (publicita) místo realizace projektu bude nejpozději k datu převzetí dokončené stavby objednatelem osazeno 1 ks pamětní desky o rozměru 0,3 x 0,4 m dle pravidel CZPL, v provedení z materiálu zajištující životnost desky a písma min. 5 let, zahrnuje dodávku, osazení, montáž včetně sloupků a kotvení</t>
  </si>
  <si>
    <t>položka zahrnuje: 
- dodání a osazení informačních tabulí v předepsaném provedení a množství s obsahem předepsaným zadavatelem 
- veškeré nosné a upevňovací konstrukce 
- základové konstrukce včetně nutných zemních prací 
- případně nutné opravy poškozených čátí během platnosti</t>
  </si>
  <si>
    <t>03100</t>
  </si>
  <si>
    <t>ZAŘÍZENÍ STAVENIŠTĚ - ZŘÍZENÍ, PROVOZ, DEMONTÁŽ</t>
  </si>
  <si>
    <t>zahrnuje objednatelem povolené náklady na pořízení (event. pronájem), provozování, udržování a likvidaci zhotovitelova zařízení</t>
  </si>
  <si>
    <t>03720</t>
  </si>
  <si>
    <t>POMOC PRÁCE ZAJIŠŤ NEBO ZŘÍZ REGULACI A OCHRANU DOPRAVY</t>
  </si>
  <si>
    <t>úhrnná částka obsahuje veškeré náklady na dočasné úpravy a regulaci dopravy (i pěší) na staveništi a nezbytné značení a opatření vyplývající z požadavků BOZP na staveništi</t>
  </si>
  <si>
    <t>zahrnuje objednatelem povolené náklady na požadovaná zařízení zhotovitele</t>
  </si>
  <si>
    <t>Objekt:</t>
  </si>
  <si>
    <t>SO 101.11.H</t>
  </si>
  <si>
    <t>Výměna aktivní zóny SO 101 MLADKOV intravilán (hlavní)</t>
  </si>
  <si>
    <t>O1</t>
  </si>
  <si>
    <t>014102</t>
  </si>
  <si>
    <t>POPLATKY ZA SKLÁDKU</t>
  </si>
  <si>
    <t>T</t>
  </si>
  <si>
    <t>výkopová zemina 
z pol. 123738</t>
  </si>
  <si>
    <t xml:space="preserve">(2091,650+ 901,450)*1,8=5 387,580 [A] </t>
  </si>
  <si>
    <t>Celkem 5387,58 = 5387,580</t>
  </si>
  <si>
    <t>zahrnuje veškeré poplatky provozovateli skládky související s uložením odpadu na skládce.</t>
  </si>
  <si>
    <t>1</t>
  </si>
  <si>
    <t>Zemní práce</t>
  </si>
  <si>
    <t>123738</t>
  </si>
  <si>
    <t>ODKOP PRO SPOD STAVBU SILNIC A ŽELEZNIC TŘ. I, ODVOZ NA SKLÁDKU DODAVATELE</t>
  </si>
  <si>
    <t>M3</t>
  </si>
  <si>
    <t xml:space="preserve">viz. prův. a tech. zprávy, situace a vzorové řezy 
z pol 5633. 
3803*1,1*0,5=2 091,650 [A] </t>
  </si>
  <si>
    <t>Celkem 2091,65 = 2091,650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</si>
  <si>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</si>
  <si>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</si>
  <si>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z pol 5633. 
1639*1,1*0,5=901,450 [A] </t>
  </si>
  <si>
    <t>Celkem 901,45 = 901,450</t>
  </si>
  <si>
    <t>17180</t>
  </si>
  <si>
    <t>ULOŽENÍ SYPANINY DO NÁSYPŮ Z NAKUPOVANÝCH MATERIÁLŮ  V AKTIVNÍ ZÓNĚ</t>
  </si>
  <si>
    <t>V AKTIVNÍ ZÓNĚ</t>
  </si>
  <si>
    <t xml:space="preserve">V AKTIVNÍ ZÓNĚ 
viz. prův. a tech. zprávy, situace a vzorové řezy 
VÝMĚNA AKTIVNÍ ZÓNY - zemina vhodná min. ze štěrku dobře zrněného GW    500 mm       ČSN 736133:2010 
dle diagnostiky vozovky tl. 500 mm 
3803*1,1*0,5=2 091,650 [A] </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</si>
  <si>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</si>
  <si>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 AKTIVNÍ ZÓNĚ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</si>
  <si>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 xml:space="preserve">V AKTIVNÍ ZÓNĚ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VÝMĚNA AKTIVNÍ ZÓNY - zemina vhodná min. ze štěrku dobře zrněného GW    500 mm       ČSN 736133:2010 
dle diagnostiky vozovky tl. 500 mm 
1639*1,1*0,5=901,450 [A] </t>
  </si>
  <si>
    <t>2</t>
  </si>
  <si>
    <t>Základy</t>
  </si>
  <si>
    <t>28997</t>
  </si>
  <si>
    <t>OPLÁŠTĚNÍ (ZPEVNĚNÍ) Z GEOTEXTILIE A GEOMŘÍŽOVIN</t>
  </si>
  <si>
    <t>M2</t>
  </si>
  <si>
    <t>netkaná geotextílie 300 g/m2, pevnost v tahu: podélná 12 kN/m, příčná 16 kN/m,</t>
  </si>
  <si>
    <t xml:space="preserve">viz. prův. a tech. zprávy, situace a vzorové řezy 
z pol 5633. 
3803+1639=5 442,000 [A] </t>
  </si>
  <si>
    <t>Celkem 5442 = 5442,000</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</si>
  <si>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</si>
  <si>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SO 101.H</t>
  </si>
  <si>
    <t>SO 101 MLADKOV intravilán nová kce (hlavní)</t>
  </si>
  <si>
    <t>výkopová zemina</t>
  </si>
  <si>
    <t xml:space="preserve">Krajnice:  
230*(0,5+0,5)*0,1*1,8=41,400 [A] 
75*(0,5)*0,1*1,8=6,750 [B] 
Celkem: A+B=48,150 [C] </t>
  </si>
  <si>
    <t>Celkem 48,15 = 48,150</t>
  </si>
  <si>
    <t>014112</t>
  </si>
  <si>
    <t>POPLATKY ZA SKLÁDKU TYP S I</t>
  </si>
  <si>
    <t>kamenná suť 
z pol. 113328</t>
  </si>
  <si>
    <t xml:space="preserve">demolovaná vozovka 1230,62*2=2 461,240 [A] </t>
  </si>
  <si>
    <t>Celkem 2461,24 = 2461,240</t>
  </si>
  <si>
    <t>014122</t>
  </si>
  <si>
    <t>POPLATKY ZA SKLÁDKU TYP S II</t>
  </si>
  <si>
    <t>betonová suť</t>
  </si>
  <si>
    <t xml:space="preserve">Dlaždice chodníku: 0*0,06*2,5=0,000 [A] 
Obruby bet: 244,8*0,3*0,15*2,5=27,540 [B] 
Žlaby příkopové: 0*0,75*0,15*2,4=0,000 [C] 
Vpusti: 4*0,8=3,200 [D] 
podklad zpev ploch s cem. pojivem 0*2,5=0,000 [E] 
A+B+C+D+E=30,740 [F] </t>
  </si>
  <si>
    <t>Celkem 30,74 = 30,740</t>
  </si>
  <si>
    <t>Uložení vyfrézovaného materiálu na skládku SÚS PK bez poplatku. 
asfaltové vrstvy 
z pol. 113728 a 113338</t>
  </si>
  <si>
    <t xml:space="preserve">frézing 0*2=0,000 [A] 
podklad s asf pojivem 
414,55*2=829,100 [B] 
A+B=829,100 [C] </t>
  </si>
  <si>
    <t>Celkem 829,1 = 829,100</t>
  </si>
  <si>
    <t>11110</t>
  </si>
  <si>
    <t>ODSTRANĚNÍ TRAVIN</t>
  </si>
  <si>
    <t xml:space="preserve">viz. prův. a tech. zprávy, situace a vzorové řezy 
230*(0,5+0,5)=230,000 [A] 
75*(0,5)=37,500 [B] 
Celkem: A+B=267,500 [C] </t>
  </si>
  <si>
    <t>Celkem 267,5 = 267,500</t>
  </si>
  <si>
    <t>odstranění travin bez ohledu na způsob provedení 
přemístění travin s uložením na hromady</t>
  </si>
  <si>
    <t>113328</t>
  </si>
  <si>
    <t>ODSTRAN PODKL ZPEVNĚNÝCH PLOCH Z KAMENIVA NESTMEL, ODVOZ NA SKLÁDKU DODAVATELE</t>
  </si>
  <si>
    <t>100% celkového objemu s odvozem na skládku</t>
  </si>
  <si>
    <t xml:space="preserve">viz. prův. a tech. zprávy, situace a vzorové řezy 
ODVOZ NA SKLÁDKU DODAVATELE 
100% celkového objemu s odvozem na skládku 
(3326)*0,37=1 230,620 [A] </t>
  </si>
  <si>
    <t>Celkem 1230,62 = 1230,620</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</si>
  <si>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</si>
  <si>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ODVOZ NA SKLÁDKU DODAVATELE 
100% celkového objemu s odvozem na skládku 
doplnění v roce 2023 
SO 101 Mladkov nová kce doplnění cca 300 m od 43,575 do 43,870 
1639*0,37=606,430 [A] </t>
  </si>
  <si>
    <t>Celkem 606,43 = 606,430</t>
  </si>
  <si>
    <t>113338</t>
  </si>
  <si>
    <t>ODSTRAN PODKL VOZOVEK A CHOD S ASFALT POJIVEM, ODVOZ NA SKLÁDKU DODAVATELE</t>
  </si>
  <si>
    <t xml:space="preserve">viz. prův. a tech. zprávy, situace a vzorové řezy 
penetrační makadam  tl. 7+3=10 cm 
(3326)*0,10=332,600 [A] 
doplnění v roce 2023 
SO 101 Mladkov nová kce doplnění cca 300 m od 43,575 do 43,870 
1639*0,05=81,950 [B] 
Celkem: A+B=414,550 [C] </t>
  </si>
  <si>
    <t>Celkem 414,55 = 414,550</t>
  </si>
  <si>
    <t>113524</t>
  </si>
  <si>
    <t>ODSTRANĚNÍ CHODNÍKOVÝCH OBRUBNÍKŮ BETONOVÝCH, ODVOZ NA SKLÁDKU DODAVATELE</t>
  </si>
  <si>
    <t>M</t>
  </si>
  <si>
    <t xml:space="preserve">244,8=244,800 [A] 
doplnění v roce 2023 
60=60,000 [B] 
Celkem: A+B=304,800 [C] </t>
  </si>
  <si>
    <t>Celkem 304,8 = 304,800</t>
  </si>
  <si>
    <t>113728</t>
  </si>
  <si>
    <t>FRÉZOVÁNÍ ZPEVNĚNÝCH PLOCH ASFALTOVÝCH, ODVOZ NA SKLÁDKU SÚS PK</t>
  </si>
  <si>
    <t>Vyfrézovaný materiál bude odvezen na skládku SÚS PK cestmistrovství Žamberk do Klášterce vzdálenost 20 km. Uložení bez poplatku.</t>
  </si>
  <si>
    <t xml:space="preserve">viz. prův. a tech. zprávy, situace a vzorové řezy 
km 43,275-43,575 
502+1504=2 006,000 [A] 
km 43,870-44,100 
1320=1 320,000 [B] 
Celkem: A+B=3 326,000 [C] 
C*0,05=166,300 [D] 
tl. hutněné asf. vrstvy 5 cm ze sondy VS1 v km 43,511 
doplnění v roce 2023 
SO 101 Mladkov nová kce doplnění cca 300 m od 43,575 do 43,870 
1639*0,05=81,950 [E] 
D+E=248,250 [F] </t>
  </si>
  <si>
    <t>Celkem 248,25 = 248,250</t>
  </si>
  <si>
    <t>12110</t>
  </si>
  <si>
    <t>SEJMUTÍ ORNICE NEBO LESNÍ PŮDY</t>
  </si>
  <si>
    <t>včetně přesunu na meziskládku dodavatele</t>
  </si>
  <si>
    <t xml:space="preserve">viz. prův. a tech. zprávy, situace a vzorové řezy 
230*(0,5+0,5)*0,10=23,000 [A] 
75*(0,5)*0,10=3,750 [B] 
Celkem: A+B=26,750 [C] </t>
  </si>
  <si>
    <t>Celkem 26,75 = 26,750</t>
  </si>
  <si>
    <t>položka zahrnuje sejmutí ornice bez ohledu na tloušťku vrstvy a její vodorovnou dopravu 
nezahrnuje uložení na trvalou skládku</t>
  </si>
  <si>
    <t>12922</t>
  </si>
  <si>
    <t>ODSTRANĚNÍ KRAJNIC TL. DO 100MM</t>
  </si>
  <si>
    <t xml:space="preserve">viz. prův. a tech. zprávy, situace a vzorové řezy 
ODSTRANĚNÍ KRAJNIC TL DO 100MM 
230*(0,5+0,5)=230,000 [A] 
75*(0,5)=37,500 [B] 
Celkem: A+B=267,500 [C] </t>
  </si>
  <si>
    <t>- vodorovná a svislá doprava, přemístění, přeložení, manipulace s výkopkem a uložení na skládku (bez poplatku)</t>
  </si>
  <si>
    <t>12932</t>
  </si>
  <si>
    <t>ČIŠTĚNÍ PŘÍKOPŮ OD NÁNOSU DO 0,5M3/M</t>
  </si>
  <si>
    <t xml:space="preserve">viz. prův. a tech. zprávy, situace a vzorové řezy 
230*2=460,000 [A] 
75*1=75,000 [B] 
Celkem: A+B=535,000 [C] </t>
  </si>
  <si>
    <t>Celkem 535 = 535,000</t>
  </si>
  <si>
    <t>12940</t>
  </si>
  <si>
    <t>K</t>
  </si>
  <si>
    <t>ČIŠTĚNÍ KAMENNÝCH PROPUSTŮ OD NÁNOSŮ</t>
  </si>
  <si>
    <t xml:space="preserve">viz. prův. a tech. zprávy, situace a vzorové řezy 
čištění propustku  
KAMENNÝ 
podélné propustky    
3*6=18,000 [A] 
příčné propustky  
1*50+1*20=70,000 [B] 
Celkem: A+B=88,000 [C] </t>
  </si>
  <si>
    <t>Celkem 88 = 88,000</t>
  </si>
  <si>
    <t>17120</t>
  </si>
  <si>
    <t>ULOŽENÍ SYPANINY DO NÁSYPŮ A NA SKLÁDKY BEZ ZHUT</t>
  </si>
  <si>
    <t xml:space="preserve">viz. prův. a tech. zprávy, situace a vzorové řezy 
Vyfrézovaná živice: 248,250=248,250 [A] 
Podkladní vrstvy - živice: 414,550=414,550 [B] 
Podkladní vrstvy - nestmelené: 1230,62+606,430=1 837,050 [C] 
Podkladní vrstvy - cem.poj. : 0=0,000 [D] 
A+B+C+D=2 499,850 2251,6 [E] </t>
  </si>
  <si>
    <t>Celkem 2251,6 = 2251,600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</si>
  <si>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</si>
  <si>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t>
  </si>
  <si>
    <t>Ostatní konstrukce a práce</t>
  </si>
  <si>
    <t>919111</t>
  </si>
  <si>
    <t>ŘEZÁNÍ ASFALT KRYTU VOZOVEK TL DO 50MM</t>
  </si>
  <si>
    <t xml:space="preserve">viz. prův. a tech. zprávy, situace a vzorové řezy 
8 křižovatek 
8*15=120,000 [A] 
km 43,275-43,350 a 43,420-43,450 a 44,020-44,080, křiž. ZÚ 
75+30+60+65=230,000 [B] 
Celkem: A+B=350,000 [C] </t>
  </si>
  <si>
    <t>Celkem 350 = 350,000</t>
  </si>
  <si>
    <t>položka zahrnuje řezání vozovkové vrstvy v předepsané tloušťce, včetně spotřeby vody</t>
  </si>
  <si>
    <t>96687</t>
  </si>
  <si>
    <t>VYBOURÁNÍ ULIČNÍCH VPUSTÍ KOMPLETNÍCH</t>
  </si>
  <si>
    <t xml:space="preserve">4=4,000 [A] 
doplnění v roce 2023 
7=7,000 [B] 
Celkem: A+B=11,000 [C] </t>
  </si>
  <si>
    <t>Celkem 11 = 11,000</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</si>
  <si>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</si>
  <si>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97614</t>
  </si>
  <si>
    <t>VYBOURÁNÍ DROBNÝCH PŘEDMĚTŮ BETONOVÝCH</t>
  </si>
  <si>
    <t>stávající příkopové betonové žlaby vybourání, odvoz na skládku a poplatek za skládku</t>
  </si>
  <si>
    <t xml:space="preserve">43,525-43,545 
20=20,000 [A] 
43,890-44,100 
210=210,000 [B] 
doplnění v roce 2023 
stávající příkopové betonové žlaby vybourání, odvoz na skládku a poplatek za skládku 
45=45,000 [C] 
Celkem: A+B+C=275,000 [D] </t>
  </si>
  <si>
    <t>Celkem 275 = 275,000</t>
  </si>
  <si>
    <t>Komunikace (hlavní)</t>
  </si>
  <si>
    <t>O2</t>
  </si>
  <si>
    <t xml:space="preserve">Odkopávky: (494,39+213,070)*1,8=1 273,428 [A] 
Rýhy: 615*1,8=1 107,000 [B] 
Celkem: A+B=2 380,428 [C] </t>
  </si>
  <si>
    <t>Celkem 2380,428 = 2380,428</t>
  </si>
  <si>
    <t xml:space="preserve">viz. prův. a tech. zprávy, situace a vzorové řezy 
Výkopy pro komunikace:  
plocha voz. z pol 5633. 
tl nová kce 65 cm  - 52 cm odstraněná kce 
3803*(0,65-0,52)=494,390 [A] </t>
  </si>
  <si>
    <t>Celkem 494,39 = 494,390</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</si>
  <si>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Výkopy pro komunikace:  
plocha voz. z pol 5633. 
tl nová kce 65 cm  - 52 cm odstraněná kce 
1639*(0,65-0,52)=213,070 [A] </t>
  </si>
  <si>
    <t>Celkem 213,07 = 213,070</t>
  </si>
  <si>
    <t>132738</t>
  </si>
  <si>
    <t>HLOUBENÍ RÝH ŠÍŘ DO 2M PAŽ I NEPAŽ TŘ. I, ODVOZ NA SKLÁDKU DODAVATELE</t>
  </si>
  <si>
    <t xml:space="preserve">ODVOZ NA SKLÁDKU DODAVATELE 
Drenáže: 1020*0,3=306,000 [A] 
Přípojky UV: 4*5*1,2*2,0=48,000 [B] 
doplnění v roce 2023 
590*0,3=177,000 [C] 
7*5*1,2*2,0=84,000 [D] 
Celkem: A+B+C+D=615,000 309 [E] </t>
  </si>
  <si>
    <t>Celkem 309 = 309,000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</si>
  <si>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</si>
  <si>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viz. prův. a tech. zprávy, situace a vzorové řezy 
Odkopávky: 494,39=494,390 [B] </t>
  </si>
  <si>
    <t>17411</t>
  </si>
  <si>
    <t>ZÁSYP JAM A RÝH ZEMINOU SE ZHUTNĚNÍM</t>
  </si>
  <si>
    <t>z položky 9183E2</t>
  </si>
  <si>
    <t xml:space="preserve">z položky 9183E2 
vytěženou zeminou 
přípojky 
4*5*1,2*1,2=28,800 [A] 
hv 
0*1,75*2*0,3=0,000 [B] 
doplnění v roce 2023 
přípojky 
7*5*1,2*1,2=50,400 [C] 
Celkem: A+B+C=79,200 [D] </t>
  </si>
  <si>
    <t>Celkem 79,2 = 79,200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</si>
  <si>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</si>
  <si>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</si>
  <si>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</si>
  <si>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štěrkopísek 0-22mm 
z položky 9183E2</t>
  </si>
  <si>
    <t xml:space="preserve">přípojky 
4*5*1,2*0,7=16,800 [A] 
doplnění v roce 2023 
přípojky 
7*5*1,2*0,7=29,400 [B] 
Celkem: A+B=46,200 [C] </t>
  </si>
  <si>
    <t>Celkem 46,2 = 46,200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</si>
  <si>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</si>
  <si>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</si>
  <si>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</si>
  <si>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 xml:space="preserve">viz. prův. a tech. zprávy, situace a vzorové řezy 
z pol 5633. </t>
  </si>
  <si>
    <t>Celkem 3803 = 3803,000</t>
  </si>
  <si>
    <t>položka zahrnuje úpravu pláně včetně vyrovnání výškových rozdílů. Míru zhutnění určuje projekt.</t>
  </si>
  <si>
    <t>18130</t>
  </si>
  <si>
    <t>ÚPRAVA PLÁNĚ BEZ ZHUTNĚNÍ  VČETNĚ SVAHOVÁNÍ</t>
  </si>
  <si>
    <t>VČETNĚ SVAHOVÁNÍ 
pro ohumusování</t>
  </si>
  <si>
    <t xml:space="preserve">VČETNĚ SVAHOVÁNÍ 
pro ohumusování 
viz. prův. a tech. zprávy, situace a vzorové řezy 
75*0,5=37,500 [A] 
230*(0,5+0,5)=230,000 [B] 
Celkem: A+B=267,500 [C] 
0*(0,5+0,5) </t>
  </si>
  <si>
    <t>položka zahrnuje úpravu pláně včetně vyrovnání výškových rozdílů</t>
  </si>
  <si>
    <t>21197</t>
  </si>
  <si>
    <t>OPLÁŠTĚNÍ ODVODŇOVACÍCH ŽEBER Z GEOTEXTILIE</t>
  </si>
  <si>
    <t xml:space="preserve">netkaná geotextílie 300 g/m2, pevnost v tahu: 10 kN/m 
oboustranně 
2*(275+235)*2,5=2 550,000 [A] 
doplnění v roce 2023 
2*295*2,5=1 475,000 [B] 
Celkem: A+B=4 025,000 [C] </t>
  </si>
  <si>
    <t>Celkem 4025 = 4025,000</t>
  </si>
  <si>
    <t>položka zahrnuje dodávku předepsané geotextilie, mimostaveništní a vnitrostaveništní dopravu a její uložení včetně potřebných přesahů (nezapočítávají se do výměry)</t>
  </si>
  <si>
    <t>212045</t>
  </si>
  <si>
    <t>TRATIVODY KOMPLET Z TRUB NEKOV DN DO 200MM, RÝHA TŘ I</t>
  </si>
  <si>
    <t xml:space="preserve">trativody PVC DN 160 
oboustranně 
2*(275+235)=1 020,000 [A] 
doplnění v roce 2023 
2*295=590,000 [B] 
Celkem: A+B=1 610,000 [C] </t>
  </si>
  <si>
    <t>Celkem 1610 = 1610,000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</si>
  <si>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</si>
  <si>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t>
  </si>
  <si>
    <t>Komunikace</t>
  </si>
  <si>
    <t>562141</t>
  </si>
  <si>
    <t>VOZOVKOVÉ VRSTVY Z MATERIÁLŮ STABIL CEMENTEM TŘ I TL DO 200MM</t>
  </si>
  <si>
    <t xml:space="preserve">SMĚS STMELENÁ CEMENTEM SC C8/10 
viz. prův. a tech. zprávy, situace a vzorové řezy 
km 43,275-43,575 
502+1504=2 006,000 [A] 
km 43,870-44,100 
1320=1 320,000 [B] 
(300+230)*2*(0,05+0,02+0,05+0,030+0,20)=371,000 [C] 
Celkem: A+B+C=3 697,000 [D] </t>
  </si>
  <si>
    <t>Celkem 3697 = 3697,000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</si>
  <si>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</si>
  <si>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SMĚS STMELENÁ CEMENTEM SC C8/10 
viz. prův. a tech. zprávy, situace a vzorové řezy 
km od 43,575 do 43,870 
1639=1 639,000 [A] </t>
  </si>
  <si>
    <t>Celkem 1639 = 1639,000</t>
  </si>
  <si>
    <t>56335</t>
  </si>
  <si>
    <t>VOZOVKOVÉ VRSTVY ZE ŠTĚRKODRTI TL. DO 250MM</t>
  </si>
  <si>
    <t>ŠDA 0/32 GE 150 podle ČSN 73 6126-1</t>
  </si>
  <si>
    <t xml:space="preserve">ŠDA 0/32 GE 150 podle ČSN 73 6126-1 
viz. prův. a tech. zprávy, situace a vzorové řezy 
km 43,275-43,575 
502+1504=2 006,000 [A] 
km 43,870-44,100 
1320=1 320,000 [B] 
(300+230)*2*(0,05+0,02+0,05+0,030+0,20+0,10)=477,000 [C] 
Celkem: A+B+C=3 803,000 [D] </t>
  </si>
  <si>
    <t>- dodání kameniva předepsané kvality a zrnitosti 
- rozprostření a zhutnění vrstvy v předepsané tloušťce 
- zřízení vrstvy bez rozlišení šířky, pokládání vrstvy po etapách 
- nezahrnuje postřiky, nátěry</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</si>
  <si>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ŠDA 0/32 GE 150 podle ČSN 73 6126-1 
viz. prův. a tech. zprávy, situace a vzorové řezy 
km od 43,575 do 43,870 
1639=1 639,000 [A] </t>
  </si>
  <si>
    <t>56962</t>
  </si>
  <si>
    <t>ZPEVNĚNÍ KRAJNIC Z RECYKLOVANÉHO MATERIÁLU TL DO 100MM</t>
  </si>
  <si>
    <t xml:space="preserve">viz. prův. a tech. zprávy, situace a vzorové řezy 
km 43,500-43,575 
75*1*0,50=37,500 [A] 
km 43,870-44,100 
230*2*0,50=230,000 [B] 
Celkem: A+B=267,500 [C] </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</si>
  <si>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</si>
  <si>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572113</t>
  </si>
  <si>
    <t>INFILTRAČNÍ POSTŘIK Z EMULZE DO 0,5KG/M2</t>
  </si>
  <si>
    <t>PI,A 0,50 kg/m2 
Infiltrační post ik z kationaktivní asfaltové emulze v množství zbytkového asfaltu 0,5 kg/m2 
s podrcením kamenivem frakce 0/2 nebo 2/4</t>
  </si>
  <si>
    <t xml:space="preserve">viz. prův. a tech. zprávy, situace a vzorové řezy </t>
  </si>
  <si>
    <t>Celkem 5034 = 5034,000</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</si>
  <si>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</si>
  <si>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</si>
  <si>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</si>
  <si>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PS-EM 0,4 kg/m2 
Spojovací post ik z kationaktivní asfaltové emulze ur ené pro spojovací post iky v množství 
zbytkového asfaltu 0,4 kg/m2;</t>
  </si>
  <si>
    <t>Celkem 4965 = 4965,000</t>
  </si>
  <si>
    <t>572214</t>
  </si>
  <si>
    <t>SPOJOVACÍ POSTŘIK Z MODIFIK EMULZE DO 0,5KG/M2</t>
  </si>
  <si>
    <t>PS-EM 0,4 kg/m2 
Spojovací post ik z modifikované kationaktivní asfaltové emulze ur ené pro spojovací post iky 
v množství zbytkového asfaltu 0,4 kg/m2</t>
  </si>
  <si>
    <t>Celkem 4997,2 = 4997,200</t>
  </si>
  <si>
    <t>574A34</t>
  </si>
  <si>
    <t>ASFALTOVÝ BETON PRO OBRUSNÉ VRSTVY ACO 11+, 11S TL. 40MM</t>
  </si>
  <si>
    <t>ACO 11+</t>
  </si>
  <si>
    <t xml:space="preserve">viz. prův. a tech. zprávy, situace a vzorové řezy 
km 43,275-43,575 
502+1504=2 006,000 [A] 
km 43,870-44,100 
1320=1 320,000 [B] 
Celkem: A+B=3 326,000 [C] 
doplnění v roce 2023 
SO 101 Mladkov nová kce doplnění cca 300 m od 43,575 do 43,870 
1639=1 639,000 [D] 
C+D=4 965,000 [E] </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</si>
  <si>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</si>
  <si>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</si>
  <si>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</si>
  <si>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16S</t>
  </si>
  <si>
    <t xml:space="preserve">viz. prův. a tech. zprávy, situace a vzorové řezy 
km 43,275-43,575 
502+1504=2 006,000 [A] 
km 43,870-44,100 
dl. 230 m 
1320=1 320,000 [B] 
230*2*(0,05+0,02)=32,200 [C] 
Celkem: A+B+C=3 358,200 [D] 
doplnění v roce 2023 
SO 101 Mladkov nová kce doplnění cca 300 m od 43,575 do 43,870 
1639=1 639,000 [E] 
D+E=4 997,200 [F] </t>
  </si>
  <si>
    <t>574E98</t>
  </si>
  <si>
    <t>ASFALTOVÝ BETON PRO PODKLADNÍ VRSTVY ACP 22+, 22S TL. 100MM</t>
  </si>
  <si>
    <t>ACP 22S</t>
  </si>
  <si>
    <t xml:space="preserve">viz. prův. a tech. zprávy, situace a vzorové řezy 
km 43,275-43,575 
502+1504=2 006,000 [A] 
km 43,870-44,100 
dl. 230 m 
1320=1 320,000 [B] 
230*2*(0,05+0,02+0,05+0,030)=69,000 [C] 
Celkem: A+B+C=3 395,000 [D] 
doplnění v roce 2023 
SO 101 Mladkov nová kce doplnění cca 300 m od 43,575 do 43,870 
1639=1 639,000 [E] 
D+E=5 034,000 [F] </t>
  </si>
  <si>
    <t>58222</t>
  </si>
  <si>
    <t>DLÁŽDĚNÉ KRYTY Z DROBNÝCH KOSTEK DO LOŽE Z MC</t>
  </si>
  <si>
    <t xml:space="preserve">ostrůvky plocha 
ZÚ 
20+18,4=38,400 [A] </t>
  </si>
  <si>
    <t>Celkem 38,4 = 38,400</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</si>
  <si>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</si>
  <si>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t>
  </si>
  <si>
    <t>Potrubí</t>
  </si>
  <si>
    <t>87434</t>
  </si>
  <si>
    <t>POTRUBÍ Z TRUB PLASTOVÝCH ODPADNÍCH DN DO 200MM</t>
  </si>
  <si>
    <t>přípojky vpustí DN 200</t>
  </si>
  <si>
    <t xml:space="preserve">4*5=20,000 [A] 
doplnění v roce 2023 
7*5=35,000 [B] 
Celkem: A+B=55,000 [C] </t>
  </si>
  <si>
    <t>Celkem 55 = 55,000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</si>
  <si>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</si>
  <si>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891834</t>
  </si>
  <si>
    <t>NAVRTÁVACÍ PASY DN DO 200MM</t>
  </si>
  <si>
    <t>- Položka zahrnuje kompletní montáž dle technologického předpisu, dodávku armatury, veškerou mimostaveništní a vnitrostaveništní dopravu.</t>
  </si>
  <si>
    <t>89712</t>
  </si>
  <si>
    <t>VPUSŤ KANALIZAČNÍ ULIČNÍ KOMPLETNÍ Z BETONOVÝCH DÍLCŮ</t>
  </si>
  <si>
    <t>uliční vpust 500 x 500 mm tř. zat. D=400 kN 
včetně koše a mříže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</si>
  <si>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</si>
  <si>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89911G</t>
  </si>
  <si>
    <t>LITINOVÝ POKLOP D400</t>
  </si>
  <si>
    <t>samonivelační poklop</t>
  </si>
  <si>
    <t xml:space="preserve">samonivelační poklop 
19=19,000 [A] </t>
  </si>
  <si>
    <t>Celkem 19 = 19,000</t>
  </si>
  <si>
    <t>Položka zahrnuje dodávku a osazení předepsané mříže včetně rámu</t>
  </si>
  <si>
    <t>89913</t>
  </si>
  <si>
    <t>KRYCÍ HRNCE SAMOSTATNÉ</t>
  </si>
  <si>
    <t>samonivelační hrnce</t>
  </si>
  <si>
    <t xml:space="preserve">samonivelační hrnce 
35=35,000 [A] </t>
  </si>
  <si>
    <t>Celkem 35 = 35,000</t>
  </si>
  <si>
    <t>Položka zahrnuje dodávku a osazení předepsané hrnce mříže včetně rámu</t>
  </si>
  <si>
    <t>89921</t>
  </si>
  <si>
    <t>VÝŠKOVÁ ÚPRAVA POKLOPŮ</t>
  </si>
  <si>
    <t>vybourání stávajících poklopů 
výšková úprava poklopů kanalizačních šachet</t>
  </si>
  <si>
    <t xml:space="preserve">vybourání stávajících poklopů 
10=10,000 [A] 
doplnění v roce 2023 
9=9,000 [B] 
Celkem: A+B=19,000 [C] </t>
  </si>
  <si>
    <t>- položka výškové úpravy zahrnuje všechny nutné práce a materiály pro zvýšení nebo snížení zařízení (včetně nutné úpravy stávajícího povrchu vozovky nebo chodníku).</t>
  </si>
  <si>
    <t>89923</t>
  </si>
  <si>
    <t>VÝŠKOVÁ ÚPRAVA KRYCÍCH HRNCŮ</t>
  </si>
  <si>
    <t>vybourání stávajících hrnců 
výšková úprava vodovodních a plynovodních uzávěrů</t>
  </si>
  <si>
    <t xml:space="preserve">vybourání stávajících hrnců 
10+10=20,000 [A] 
doplnění v roce 2023 
15=15,000 [B] 
Celkem: A+B=35,000 [C] </t>
  </si>
  <si>
    <t>915401</t>
  </si>
  <si>
    <t>VODOROVNÉ DOPRAVNÍ ZNAČENÍ BETON PREFABRIK - DODÁVKA A POKLÁDKA</t>
  </si>
  <si>
    <t xml:space="preserve">bílé bet. vodicí proužky tl. 100 mm 
5=od staničení 
8=do staničení 
vlevo 
5=43290,8=43540 
1,02*250*0,25=63,750 [A] 
vpravo 
5=43290,8=43500 
1,02*(210)*0,25=53,550 [B] 
Celkem: A+B=117,300 [C] </t>
  </si>
  <si>
    <t>Celkem 117,3 = 117,300</t>
  </si>
  <si>
    <t>zahrnuje dodávku betonových prefabrikátů a jejich osazení do předepsaného lože</t>
  </si>
  <si>
    <t>917224</t>
  </si>
  <si>
    <t>SILNIČNÍ A CHODNÍKOVÉ OBRUBY Z BETONOVÝCH OBRUBNÍKŮ ŠÍŘ 150MM</t>
  </si>
  <si>
    <t>chodníkový (silniční) obrubník 150/250/1000</t>
  </si>
  <si>
    <t xml:space="preserve">5=od staničení 
8=do staničení 
vlevo 
5=43450,8=43530 
1,02*80=81,600 [A] 
vpravo 
5=43290,8=43330 
5=43380,8=43500 
1,02*(40+120)=163,200 [B] 
odečet nájezdových obr. a přechodových pravých a levých 
-20-10=-30,000 [C] 
odečet nástupištních obrubníků 
-0=0,000 [D] 
doplnění v roce 2023 
30+15+15=60,000 [E] 
Celkem: A+B+C+D+E=274,800 [F] </t>
  </si>
  <si>
    <t>Celkem 274,8 = 274,800</t>
  </si>
  <si>
    <t>Položka zahrnuje: 
dodání a pokládku betonových obrubníků o rozměrech předepsaných zadávací dokumentací 
betonové lože i boční betonovou opěrku.</t>
  </si>
  <si>
    <t>SILNIČNÍ A CHODNÍKOVÉ OBRUBY Z BETONOVÝCH OBRUBNÍKŮ ŠÍŘ 150MM nájezdový</t>
  </si>
  <si>
    <t>nájezdový 
obrubník nájezdový 150/150/1000</t>
  </si>
  <si>
    <t xml:space="preserve">nájezdový 
obrubník nájezdový 150/150/1000 
samostatné sjezdy, přechody a místa pro přecházení 
1,02*4*5=20,400 [A] </t>
  </si>
  <si>
    <t>Celkem 20,4 = 20,400</t>
  </si>
  <si>
    <t>3</t>
  </si>
  <si>
    <t>SILNIČNÍ A CHODNÍKOVÉ OBRUBY Z BETONOVÝCH OBRUBNÍKŮ ŠÍŘ 150MM přechodový</t>
  </si>
  <si>
    <t>přechodový 
obrubník přechodový levý 250-150/150/1000 
obrubník přechodový pravý 150-250/150/1000</t>
  </si>
  <si>
    <t xml:space="preserve">přechodový 
obrubník přechodový levý 250-150/150/1000 
obrubník přechodový pravý 150-250/150/1000 
samostatné sjezdy, přechody a místa pro přecházení 
levý 5=5,000 [A] 
pravý 5=5,000 [B] 
Celkem: A+B=10,000 [C] </t>
  </si>
  <si>
    <t>Celkem 10 = 10,000</t>
  </si>
  <si>
    <t>91743</t>
  </si>
  <si>
    <t>CHODNÍKOVÉ OBRUBY Z KAMENNÝCH KRAJNÍKŮ</t>
  </si>
  <si>
    <t xml:space="preserve">ostrůvky obvod 
ZÚ 
26,6+22,2=48,800 [A] </t>
  </si>
  <si>
    <t>Celkem 48,8 = 48,800</t>
  </si>
  <si>
    <t>Položka zahrnuje: 
dodání a pokládku kamenných krajníků o rozměrech předepsaných zadávací dokumentací 
betonové lože i boční betonovou opěrku.</t>
  </si>
  <si>
    <t>919164</t>
  </si>
  <si>
    <t>ŘEZÁNÍ KAMENNÝCH KONSTRUKCÍ TL DO 200MM</t>
  </si>
  <si>
    <t xml:space="preserve">krajníky 
z pol 91743 
48,8*0,2=9,760 [A] </t>
  </si>
  <si>
    <t>Celkem 9,76 = 9,760</t>
  </si>
  <si>
    <t>položka zahrnuje řezání kamenných konstrukcí v předepsané tloušťce, včetně spotřeby vody</t>
  </si>
  <si>
    <t>931318</t>
  </si>
  <si>
    <t>TĚSNĚNÍ DILATAČ SPAR ASF ZÁLIVKOU včetně profrézování</t>
  </si>
  <si>
    <t>včetně profrézování</t>
  </si>
  <si>
    <t xml:space="preserve">včetně profrézování 
8 křižovatek 
8*15=120,000 [A] 
km 43,275-43,350 a 43,420-43,450 a 44,020-44,080, křiž. ZÚ 
75+30+60+65=230,000 [B] 
Celkem: A+B=350,000 [C] </t>
  </si>
  <si>
    <t>položka zahrnuje dodávku a osazení předepsaného materiálu, očištění ploch spáry před úpravou, očištění okolí spáry po úpravě 
nezahrnuje těsnící profil</t>
  </si>
  <si>
    <t>9352A2</t>
  </si>
  <si>
    <t>PŘÍKOPOVÉ ŽLABY Z BETON TVÁRNIC ŠÍŘ DO 300MM DO BETONU TL 100MM</t>
  </si>
  <si>
    <t xml:space="preserve">43,525-43,545 
20=20,000 [A] 
43,890-44,100 
210=210,000 [B] 
doplnění v roce 2023 
45=45,000 [C] 
Celkem: A+B+C=275,000 [D] </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</si>
  <si>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</si>
  <si>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935812</t>
  </si>
  <si>
    <t>ŽLABY A RIGOLY DLÁŽDĚNÉ Z KOSTEK DROBNÝCH DO BETONU TL 100MM</t>
  </si>
  <si>
    <t xml:space="preserve">ostrůvky obvod 
ZÚ 
(28,20+22,2)*0,25=12,600 [A] </t>
  </si>
  <si>
    <t>Celkem 12,6 = 12,600</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</si>
  <si>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</si>
  <si>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12573</t>
  </si>
  <si>
    <t>VYKOPÁVKY ZE ZEMNÍKŮ A SKLÁDEK TŘ. I</t>
  </si>
  <si>
    <t>ornice</t>
  </si>
  <si>
    <t xml:space="preserve">viz. prův. a tech. zprávy, situace a vzorové řezy 
ornice 
75*0,5*0,10=3,750 [A] 
230*(0,5+0,5)*0,10=23,000 [B] 
Celkem: A+B=26,750 [C] 
0*(0,5+0,5)*0,10 </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</si>
  <si>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</si>
  <si>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ULOŽENÍ SYPANINY DO NÁSYPŮ Z NAKUP MATERIÁLŮ</t>
  </si>
  <si>
    <t>ornice 
v případě nevhodné sejmuté ornice</t>
  </si>
  <si>
    <t xml:space="preserve">viz. prův. a tech. zprávy, situace a vzorové řezy 
75*0,5*0,10=3,750 [A] 
230*(0,5+0,5)*0,10=23,000 [B] 
Celkem: A+B=26,750 [C] 
0*(0,5+0,5)*0,10 </t>
  </si>
  <si>
    <t>18231</t>
  </si>
  <si>
    <t>ROZPROSTŘENÍ ORNICE V ROVINĚ V TL DO 0,10M</t>
  </si>
  <si>
    <t xml:space="preserve">viz. prův. a tech. zprávy, situace a vzorové řezy 
75*0,5=37,500 [A] 
230*(0,5+0,5)=230,000 [B] 
Celkem: A+B=267,500 [C] </t>
  </si>
  <si>
    <t>položka zahrnuje: 
nutné přemístění ornice z dočasných skládek vzdálených do 50m 
rozprostření ornice v předepsané tloušťce v rovině a ve svahu do 1:5</t>
  </si>
  <si>
    <t>18241</t>
  </si>
  <si>
    <t>ZALOŽENÍ TRÁVNÍKU RUČNÍM VÝSEVEM</t>
  </si>
  <si>
    <t>včetně ošetřování a zalévání po dobu stavby</t>
  </si>
  <si>
    <t>Zahrnuje dodání předepsané travní směsi, její výsev na ornici, zalévání, první pokosení, to vše bez ohledu na sklon terénu</t>
  </si>
  <si>
    <t>13273</t>
  </si>
  <si>
    <t>X</t>
  </si>
  <si>
    <t>HLOUBENÍ RÝH ŠÍŘ DO 2M PAŽ I NEPAŽ TŘ. I</t>
  </si>
  <si>
    <t>včetně odvozu na řízenou skládku, uložení zeminy na skládku a poplatku za skládku</t>
  </si>
  <si>
    <t xml:space="preserve">včetně odvozu na řízenou skládku, uložení zeminy na skládku a poplatku za skládku 
825*0,35*0,50=144,375 [A] </t>
  </si>
  <si>
    <t>Celkem 144,375 = 144,375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</si>
  <si>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</si>
  <si>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17451</t>
  </si>
  <si>
    <t>ZÁSYP JAM A RÝH ZE ZEMIN NEPROPUSTNÝCH</t>
  </si>
  <si>
    <t xml:space="preserve">825*0,35*0,30=86,625 [A] </t>
  </si>
  <si>
    <t>Celkem 86,625 = 86,625</t>
  </si>
  <si>
    <t xml:space="preserve">štěrkopísek 0-22mm 
825*0,35*0,20=57,750 [A] 
odečet 3 ks trubek 
-3,14*0,02*0,02*825*3=-3,109 [B] 
Celkem: A+B=54,641 [C] </t>
  </si>
  <si>
    <t>Celkem 54,641 = 54,641</t>
  </si>
  <si>
    <t>7</t>
  </si>
  <si>
    <t>Přidružená stavební výroba</t>
  </si>
  <si>
    <t>75ID31</t>
  </si>
  <si>
    <t>D+M</t>
  </si>
  <si>
    <t>TĚSNENÍ PRO HDPE TRUBKU DO 40 MM a montáž</t>
  </si>
  <si>
    <t>včetně kompletní montáže těsnění</t>
  </si>
  <si>
    <t xml:space="preserve">včetně kompletní montáže těsnění 
6=6,000 [A] </t>
  </si>
  <si>
    <t>Celkem 6 = 6,000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</si>
  <si>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</si>
  <si>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75ID41</t>
  </si>
  <si>
    <t>TĚSNENÍ PRO HDPE TRUBKU DN110 a montáž</t>
  </si>
  <si>
    <t xml:space="preserve">včetně kompletní montáže těsnění 
2=2,000 [A] </t>
  </si>
  <si>
    <t>Celkem 2 = 2,000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</si>
  <si>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</si>
  <si>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87614</t>
  </si>
  <si>
    <t>CHRÁNIČKY Z TRUB PLAST DN DO 40MM</t>
  </si>
  <si>
    <t xml:space="preserve">3 ks trubek HDPE40/33 barvy zelená, modrá, 
oranžová pro budoucí trasování optické datové sítě 
3*825=2 475,000 [A] </t>
  </si>
  <si>
    <t>Celkem 2475 = 2475,000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</si>
  <si>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</si>
  <si>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87633</t>
  </si>
  <si>
    <t>CHRÁNIČKY Z TRUB PLASTOVÝCH DN DO 150MM</t>
  </si>
  <si>
    <t xml:space="preserve">Chráničky jsou umístěny do chráničky DN 110 v celé navržené délce. 
825=825,000 [A] </t>
  </si>
  <si>
    <t>Celkem 825 = 825,000</t>
  </si>
  <si>
    <t>899309</t>
  </si>
  <si>
    <t>DOPLŇKY NA POTRUBÍ - VÝSTRAŽNÁ FÓLIE</t>
  </si>
  <si>
    <t>Šířka fólie: 300mm</t>
  </si>
  <si>
    <t xml:space="preserve">Šířka fólie: 300mm 
825=825,000 [A] </t>
  </si>
  <si>
    <t>- Položka zahrnuje veškerý materiál, výrobky a polotovary, včetně mimostaveništní a vnitrostaveništní dopravy (rovněž přesuny), včetně naložení a složení,případně s uložením.</t>
  </si>
  <si>
    <t>SO 101.V</t>
  </si>
  <si>
    <t>SO 101 MLADKOV intravilán nová kce (vedlejší)</t>
  </si>
  <si>
    <t>Komunikace (vedlejší)</t>
  </si>
  <si>
    <t>587205</t>
  </si>
  <si>
    <t>PŘEDLÁŽDĚNÍ KRYTU Z BETONOVÝCH DLAŽDIC</t>
  </si>
  <si>
    <t xml:space="preserve">stávající chodníky v šířce 1 m 
5=od staničení 
8=do staničení 
vlevo 
5=43450,8=43530 
80=80,000 [A] 
vpravo 
5=43290,8=43330 
5=43380,8=43500 
(40+120)=160,000 [B] 
Celkem: A+B=240,000 [C] </t>
  </si>
  <si>
    <t>Celkem 240 = 240,000</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</si>
  <si>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</si>
  <si>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SO 102.11.H</t>
  </si>
  <si>
    <t>Výměna aktivní zóny SO 102 MLADKOV – CELNÉ extravilán (hlavní)</t>
  </si>
  <si>
    <t xml:space="preserve">150,150*1,8=270,270 [A] </t>
  </si>
  <si>
    <t>Celkem 270,27 = 270,270</t>
  </si>
  <si>
    <t xml:space="preserve">viz. prův. a tech. zprávy, situace a vzorové řezy 
z pol 5633. 
273*1,1*0,5=150,150 [A] </t>
  </si>
  <si>
    <t>Celkem 150,15 = 150,150</t>
  </si>
  <si>
    <t xml:space="preserve">V AKTIVNÍ ZÓNĚ 
viz. prův. a tech. zprávy, situace a vzorové řezy 
VÝMĚNA AKTIVNÍ ZÓNY - zemina vhodná min. ze štěrku dobře zrněného GW    500 mm       ČSN 736133:2010 
dle diagnostiky vozovky tl. 500 mm 
273*1,1*0,5=150,150 [A] </t>
  </si>
  <si>
    <t>Celkem 273 = 273,000</t>
  </si>
  <si>
    <t>SO 102.H</t>
  </si>
  <si>
    <t>SO 102 MLADKOV – CELNÉ extravilán (hlavní)</t>
  </si>
  <si>
    <t xml:space="preserve">Krajnice:  
1020*(0,5+0,5)*0,1*1,8=183,600 [A] 
0*(0,5)*0,1*1,8=0,000 [B] 
Celkem: A+B=183,600 [C] </t>
  </si>
  <si>
    <t>Celkem 183,6 = 183,600</t>
  </si>
  <si>
    <t xml:space="preserve">demolovaná vozovka 96,60*2=193,200 [A] </t>
  </si>
  <si>
    <t>Celkem 193,2 = 193,200</t>
  </si>
  <si>
    <t xml:space="preserve">Dlaždice chodníku: 0*0,06*2,5=0,000 [A] 
Obruby bet: 652,80*0,3*0,15*2,5=73,440 [B] 
Žlaby příkopové: 0*0,75*0,15*2,4=0,000 [C] 
Vpusti: 14*0,8=11,200 [D] 
podklad zpev ploch s cem. pojivem 0*2,5=0,000 [E] 
A+B+C+D+E=84,640 [F] </t>
  </si>
  <si>
    <t>Celkem 84,64 = 84,640</t>
  </si>
  <si>
    <t xml:space="preserve">viz. prův. a tech. zprávy, situace a vzorové řezy 
1020*(0,5+0,5)=1 020,000 [A] 
0*(0,5)=0,000 [B] 
Celkem: A+B=1 020,000 [C] </t>
  </si>
  <si>
    <t>Celkem 1020 = 1020,000</t>
  </si>
  <si>
    <t xml:space="preserve">viz. prův. a tech. zprávy, situace a vzorové řezy 
ODVOZ NA SKLÁDKU DODAVATELE 
100% celkového objemu s odvozem na skládku 
z pol 5633. 
(273)*0,46=125,580 [A] </t>
  </si>
  <si>
    <t>Celkem 125,58 = 125,580</t>
  </si>
  <si>
    <t xml:space="preserve">652,800=652,800 [A] </t>
  </si>
  <si>
    <t>Celkem 652,8 = 652,800</t>
  </si>
  <si>
    <t xml:space="preserve">viz. prův. a tech. zprávy, situace a vzorové řezy 
celá kce 
km  
0=0,000 [B] 
B=0,000 [H] 
H*0,13=0,000 [I] 
tl. hutněné asf. vrstvy 13 cm ze sondy VS2 v km 44,300 
OŽK 
km 
6229=6 229,000 [A] 
A=6 229,000 [G] 
G*0,10=622,900 [J] 
Lokální sanace km 44,900 - 44,970 L a P v šířce min. 1,5 m od okraje 
2*70*1,5=210,000 [K] 
rozdíl tlouštěk 
K*(0,13-0,10)=6,300 [L] 
I+J+L=629,200 [M] </t>
  </si>
  <si>
    <t>Celkem 629,2 = 629,200</t>
  </si>
  <si>
    <t xml:space="preserve">viz. prův. a tech. zprávy, situace a vzorové řezy 
(1020)*(0,5+0,5)*0,10=102,000 [A] </t>
  </si>
  <si>
    <t>Celkem 102 = 102,000</t>
  </si>
  <si>
    <t xml:space="preserve">viz. prův. a tech. zprávy, situace a vzorové řezy 
ODSTRANĚNÍ KRAJNIC TL DO 100MM 
(1020)*(0,5+0,5)=1 020,000 [A] </t>
  </si>
  <si>
    <t xml:space="preserve">viz. prův. a tech. zprávy, situace a vzorové řezy 
(1020)*2=2 040,000 [A] 
(0)*1=0,000 [B] 
Celkem: A+B=2 040,000 [C] </t>
  </si>
  <si>
    <t>Celkem 2040 = 2040,000</t>
  </si>
  <si>
    <t xml:space="preserve">viz. prův. a tech. zprávy, situace a vzorové řezy 
čištění propustku  
KAMENNÝ 
podélné propustky    
4*6=24,000 [A] 
příčné propustky  
7*10=70,000 [B] 
Celkem: A+B=94,000 [C] </t>
  </si>
  <si>
    <t>Celkem 94 = 94,000</t>
  </si>
  <si>
    <t xml:space="preserve">viz. prův. a tech. zprávy, situace a vzorové řezy 
Vyfrézovaná živice: 629,200=629,200 [A] 
Podkladní vrstvy - živice: 0,00=0,000 [B] 
Podkladní vrstvy - nestmelené: 96,60=96,600 [C] 
Podkladní vrstvy - cem.poj. : 0=0,000 [D] 
A+B+C+D=725,800 96,6[E] </t>
  </si>
  <si>
    <t>Celkem 96,6 = 96,600</t>
  </si>
  <si>
    <t>9113A3</t>
  </si>
  <si>
    <t>SVODIDLO OCEL SILNIČ JEDNOSTR, ÚROVEŇ ZADRŽ N1, N2 - DEMONTÁŽ S PŘESUNEM</t>
  </si>
  <si>
    <t>svodidla budou odvezena na skládku cestmistrovství Žamberk, kde budou uložena bez poplatku</t>
  </si>
  <si>
    <t xml:space="preserve">Mladkov-Celné 
N2 
5=od staničení 
8=do staničení 
5=44300.000,8=   44370.000 
5=44480.000,8=   45030.000 
70+550=620,000 [A] </t>
  </si>
  <si>
    <t>Celkem 620 = 620,000</t>
  </si>
  <si>
    <t>položka zahrnuje: 
- demontáž a odstranění zařízení 
- jeho odvoz na předepsané místo</t>
  </si>
  <si>
    <t>915402</t>
  </si>
  <si>
    <t>VODOR DOPRAV ZNAČ BETON PREFABRIK - ODSTRANĚNÍ</t>
  </si>
  <si>
    <t xml:space="preserve">bet. vodicí proužky odstranění 
Celné 
163,20=163,200 [A] </t>
  </si>
  <si>
    <t>Celkem 163,2 = 163,200</t>
  </si>
  <si>
    <t>zahrnuje odstranění a odklizení vybouraného materiálu s odvozem na skládku</t>
  </si>
  <si>
    <t xml:space="preserve">viz. prův. a tech. zprávy, situace a vzorové řezy 
0 křižovatek, 2 asf. sjezdy 
0*15+2*5=10,000 [A] 
km  
0=0,000 [B] 
příčně 
2*7=14,000 [C] 
Celkem: A+B+C=24,000 [D] </t>
  </si>
  <si>
    <t>Celkem 24 = 24,000</t>
  </si>
  <si>
    <t>966346</t>
  </si>
  <si>
    <t>BOURÁNÍ PROPUSTŮ Z TRUB DN DO 400MM</t>
  </si>
  <si>
    <t xml:space="preserve">bourání napojení vpustívčetně výtokového čela 
položku čerpat pouze po odsouhlasení TDI a AD 
7*10=70,000 [A] 
ODVOZ NA SKLÁDKU DODAVATELE </t>
  </si>
  <si>
    <t>Celkem 70 = 70,000</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</si>
  <si>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</si>
  <si>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 xml:space="preserve">2*7=14,000 [A] </t>
  </si>
  <si>
    <t>Celkem 14 = 14,000</t>
  </si>
  <si>
    <t xml:space="preserve">Odkopávky: 16,380*1,8=29,484 [A] 
Rýhy: 0*1,8=0,000 [B] 
Celkem: A+B=29,484 [C] </t>
  </si>
  <si>
    <t>Celkem 29,484 = 29,484</t>
  </si>
  <si>
    <t xml:space="preserve">viz. prův. a tech. zprávy, situace a vzorové řezy 
Výkopy pro komunikace:  
plocha voz. z pol 5633. 
tl nová kce 65 cm  - 59 cm odstraněná kce 
273*(0,65-0,59)=16,380 [A] </t>
  </si>
  <si>
    <t>Celkem 16,38 = 16,380</t>
  </si>
  <si>
    <t xml:space="preserve">ODVOZ NA SKLÁDKU DODAVATELE 
Drenáže: 0*0,3=0,000 [A] 
Přípojky UV: 7*8*1,2*2,0=134,400 [B] 
Celkem: A+B=134,400 [C] 
Přípojky UV: 14*8*1,2*2,0=268,800 [B] 
Celkem: A+B=268,800[C] 
napojení vpustí 
položku čerpat pouze po odsouhlasení TDI a AD </t>
  </si>
  <si>
    <t>Celkem 268,8 = 268,800</t>
  </si>
  <si>
    <t xml:space="preserve">viz. prův. a tech. zprávy, situace a vzorové řezy 
Odkopávky: 16,380=16,380 [B] </t>
  </si>
  <si>
    <t xml:space="preserve">z položky 9183E2 
vytěženou zeminou 
přípojky 
7*8*1,2*1,2=80,640 [A] 
14*8*1,2*1,2=161,280 [A] 
hv 
0*1,75*2*0,3=0,000 [B] 
Celkem: A+B=80,640 [C]
Celkem: A+B=161,280 [C] </t>
  </si>
  <si>
    <t>Celkem 161,28 = 161,280</t>
  </si>
  <si>
    <t xml:space="preserve">přípojky 
7*8*1,2*0,7=47,040 [A]
14*8*1,2*0,7=94,080 [A] </t>
  </si>
  <si>
    <t>Celkem 94,08 = 94,080</t>
  </si>
  <si>
    <t xml:space="preserve">VČETNĚ SVAHOVÁNÍ 
pro ohumusování 
viz. prův. a tech. zprávy, situace a vzorové řezy 
(1020)*(0,5+0,5)=1 020,000 [A] </t>
  </si>
  <si>
    <t xml:space="preserve">SMĚS STMELENÁ CEMENTEM SC C8/10 
viz. prův. a tech. zprávy, situace a vzorové řezy 
0=0,000 [A] 
(70)*2*(0,05+0,02+0,05+0,030+0,20)=49,000 [B] 
Lokální sanace km 44,900 - 44,970 L a P v šířce min. 1,5 m od okraje 
2*70*1,5=210,000 [C] 
Celkem: A+B+C=259,000 [D] </t>
  </si>
  <si>
    <t>Celkem 259 = 259,000</t>
  </si>
  <si>
    <t xml:space="preserve">ŠDA 0/32 GE 150 podle ČSN 73 6126-1 
viz. prův. a tech. zprávy, situace a vzorové řezy 
0=0,000 [A] 
(70)*2*(0,05+0,02+0,05+0,030+0,20+0,10)=63,000 [B] 
Lokální sanace km 44,900 - 44,970 L a P v šířce min. 1,5 m od okraje 
2*70*1,5=210,000 [C] 
Celkem: A+B+C=273,000 [D] </t>
  </si>
  <si>
    <t xml:space="preserve">viz. prův. a tech. zprávy, situace a vzorové řezy 
(1020)*2*0,50=1 020,000 [A] </t>
  </si>
  <si>
    <t>Celkem 210 = 210,000</t>
  </si>
  <si>
    <t>Celkem 6229 = 6229,000</t>
  </si>
  <si>
    <t>Celkem 6371,8 = 6371,800</t>
  </si>
  <si>
    <t xml:space="preserve">viz. prův. a tech. zprávy, situace a vzorové řezy 
km 44,100-45,120 dl. 1020 m 
6229=6 229,000 [A] </t>
  </si>
  <si>
    <t xml:space="preserve">viz. prův. a tech. zprávy, situace a vzorové řezy 
km 44,100-45,120 dl. 1020 m 
6229=6 229,000 [A] 
(1020)*2*(0,05+0,02)=142,800 [B] 
Celkem: A+B=6 371,800 [C] </t>
  </si>
  <si>
    <t xml:space="preserve">viz. prův. a tech. zprávy, situace a vzorové řezy 
0=0,000 [A] 
(0)*2*(0,05+0,02+0,05+0,030)=0,000 [B] 
Lokální sanace km 44,900 - 44,970 L a P v šířce min. 1,5 m od okraje 
2*70*1,5=210,000 [C] </t>
  </si>
  <si>
    <t>87446</t>
  </si>
  <si>
    <t>POTRUBÍ Z TRUB PLASTOVÝCH ODPADNÍCH DN DO 400MM</t>
  </si>
  <si>
    <t xml:space="preserve">napojení vpustí 
položku čerpat pouze po odsouhlasení TDI a AD 
7*10=70,000 [A]
14*8=112,000 [A] </t>
  </si>
  <si>
    <t>Celkem 112 = 112,000</t>
  </si>
  <si>
    <t>9113A1</t>
  </si>
  <si>
    <t>SVODIDLO OCEL SILNIČ JEDNOSTR, ÚROVEŇ ZADRŽ N1, N2 - DODÁVKA A MONTÁŽ</t>
  </si>
  <si>
    <t>N2</t>
  </si>
  <si>
    <t xml:space="preserve">Mladkov - Celné 
N2 
5=od staničení 
8=do staničení 
44090.000,8=   44140.000 
44300.000,8=   44370.000 
44480.000,8=   45030.000 
doplnění svodidla mezi 44,140 - 44,300 dl. 160 m 
prodloužení svodidla do 44,420 dl. 50 m 
50+70+550-10+160+50=870,000 [A] </t>
  </si>
  <si>
    <t>Celkem 870 = 870,000</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</si>
  <si>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</si>
  <si>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 xml:space="preserve">bílé bet. vodicí proužky tl. 100 mm 
5=od staničení 
8=do staničení 
vlevo 
nejsou 
1,02*(0)*0,25=0,000 [A] 
vpravo 
5=44200,8=44300 
5=44580,8=45120 
1,02*(100+540)*0,25=163,200 [B] 
Celkem: A+B=163,200 [C] </t>
  </si>
  <si>
    <t xml:space="preserve">5=od staničení 
8=do staničení 
vlevo 
nejsou 
1,02*(0)=0,000 [A] 
vpravo 
5=44200,8=44300 
5=44580,8=45120 
1,02*(100+540)=652,800 [B] 
odečet nájezdových obr. a přechodových pravých a levých 
-0=0,000 [C] 
odečet nástupištních obrubníků 
-0=0,000 [D] 
Celkem: A+B+C+D=652,800 [E] </t>
  </si>
  <si>
    <t>9181B4</t>
  </si>
  <si>
    <t>ČELA PROPUSTU Z TRUB DN DO 400MM Z BETONU DO C 25/30</t>
  </si>
  <si>
    <t xml:space="preserve">výtoková čela napojení vpustí 
položku čerpat pouze po odsouhlasení TDI a AD 
7=7,000 [A] </t>
  </si>
  <si>
    <t>Celkem 7 = 7,000</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</si>
  <si>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</si>
  <si>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 xml:space="preserve">včetně profrézování 
0 křižovatek, 2 asf. sjezdy 
0*15+2*5=10,000 [A] 
km  
0=0,000 [B] 
příčně 
2*7=14,000 [C] 
Celkem: A+B+C=24,000 [D] </t>
  </si>
  <si>
    <t xml:space="preserve">5=   44100.000,8=   44200.000 
5=   44300.000,8=   44370.000 
100+70=170,000 [A] </t>
  </si>
  <si>
    <t>Celkem 170 = 170,000</t>
  </si>
  <si>
    <t xml:space="preserve">viz. prův. a tech. zprávy, situace a vzorové řezy 
ornice 
(1020)*(0,5+0,5)*0,10=102,000 [A] </t>
  </si>
  <si>
    <t xml:space="preserve">viz. prův. a tech. zprávy, situace a vzorové řezy 
(1020)*(0,5+0,5)=1 020,000 [A] </t>
  </si>
  <si>
    <t>SO 103.11.H</t>
  </si>
  <si>
    <t>Výměna aktivní zóny SO 103 CELNÉ = intravilán Celné a extravilán Celné-Těchonín (hlavní)</t>
  </si>
  <si>
    <t xml:space="preserve">1 005,400*1,8=1 809,720 [A] </t>
  </si>
  <si>
    <t>Celkem 1809,72 = 1809,720</t>
  </si>
  <si>
    <t xml:space="preserve">viz. prův. a tech. zprávy, situace a vzorové řezy 
z pol 5633. 
1828*1,1*0,5=1 005,400 [A] </t>
  </si>
  <si>
    <t>Celkem 1005,4 = 1005,400</t>
  </si>
  <si>
    <t xml:space="preserve">V AKTIVNÍ ZÓNĚ 
viz. prův. a tech. zprávy, situace a vzorové řezy 
VÝMĚNA AKTIVNÍ ZÓNY - zemina vhodná min. ze štěrku dobře zrněného GW    500 mm       ČSN 736133:2010 
dle diagnostiky vozovky tl. 500 mm 
1828*1,1*0,5=1 005,400 [A] </t>
  </si>
  <si>
    <t>Celkem 1828 = 1828,000</t>
  </si>
  <si>
    <t>SO 103.H</t>
  </si>
  <si>
    <t>SO 103 CELNÉ = intravilán Celné a extravilán Celné-Těchonín (hlavní)</t>
  </si>
  <si>
    <t xml:space="preserve">Krajnice:  
(330+80+180+70+630)*(0,5+0,5)*0,1*1,8=232,200 [A] 
0*(0,5)*0,1*1,8=0,000 [B] 
Celkem: A+B=232,200 [C] </t>
  </si>
  <si>
    <t>Celkem 232,2 = 232,200</t>
  </si>
  <si>
    <t xml:space="preserve">demolovaná vozovka 676,360*2=1 352,720 [A] </t>
  </si>
  <si>
    <t>Celkem 1352,72 = 1352,720</t>
  </si>
  <si>
    <t xml:space="preserve">Dlaždice chodníku: 0*0,06*2,5=0,000 [A] 
Obruby bet: 1081,20*0,3*0,15*2,5=121,635 [B] 
Žlaby příkopové: 0*0,75*0,15*2,4=0,000 [C] 
Vpusti: 7*0,8=5,600 [D] 
podklad zpev ploch s cem. pojivem 0*2,5=0,000 [E] 
A+B+C+D+E=127,235 [F] </t>
  </si>
  <si>
    <t>Celkem 127,235 = 127,235</t>
  </si>
  <si>
    <t xml:space="preserve">frézing 0*2=0,000 [A] 
podklad s asf pojivem 
255,920*2=511,840 [B] 
A+B=511,840 [C] </t>
  </si>
  <si>
    <t>Celkem 511,84 = 511,840</t>
  </si>
  <si>
    <t xml:space="preserve">viz. prův. a tech. zprávy, situace a vzorové řezy 
330+80+180+70+630*(0,5+0,5)=1 290,000 [A] 
0*(0,5)=0,000 [B] 
Celkem: A+B=1 290,000 [C] </t>
  </si>
  <si>
    <t>Celkem 1290 = 1290,000</t>
  </si>
  <si>
    <t xml:space="preserve">viz. prův. a tech. zprávy, situace a vzorové řezy 
ODVOZ NA SKLÁDKU DODAVATELE 
100% celkového objemu s odvozem na skládku 
z pol 5633. 
(1828)*0,37=676,360 [A] </t>
  </si>
  <si>
    <t>Celkem 676,36 = 676,360</t>
  </si>
  <si>
    <t xml:space="preserve">viz. prův. a tech. zprávy, situace a vzorové řezy 
penetrační makadam  tl. 14 cm 
z pol 5633. 
(1828)*0,14=255,920 [A] </t>
  </si>
  <si>
    <t>Celkem 255,92 = 255,920</t>
  </si>
  <si>
    <t xml:space="preserve">1081,200=1 081,200 [A] </t>
  </si>
  <si>
    <t>Celkem 1081,2 = 1081,200</t>
  </si>
  <si>
    <t xml:space="preserve">viz. prův. a tech. zprávy, situace a vzorové řezy 
celá kce 
km 45,450-45,520 dl. cca 70 m zastávky Celné 
935=935,000 [B] 
km 45,900-45,970 dl. cca 70 m vjezdová brána Celné 
449+18=467,000 [E] 
B+E=1 402,000 [H] 
H*0,14=196,280 [I] 
tl. hutněné asf. vrstvy 14 cm ze sondy VS3 v km 45,400 
OŽK 
km 45,120-45,450 dl. cca 330 m 
2131=2 131,000 [A] 
km 45,520-45,600 dl. 80 m 
441=441,000 [C] 
km 45,600-45,720 dl. 120 m 
bez oprav 
km 45,720-45,900 dl. 180 m 
1220+132=1 352,000 [D] 
km 45,970-46,600 dl. 630 m extravilán Celné - Těchonín 
4118=4 118,000 [F] 
Celkem: A+C+D+F=8 042,000 [G] 
G*0,10=804,200 [J] 
Lokální sanace km 46,070 - 46,170 L a P v šířce min. 1,5 m od okraje 
2*100*1,5=300,000 [K] 
rozdíl tlouštěk 
K*(0,14-0,10)=12,000 [L] 
I+J+L=1 012,480 [M] 
doplnění v roce 2023 
křižovatka na Studené 
1268*0,10=126,800 [N] 
M+N=1 139,280 [O] </t>
  </si>
  <si>
    <t>Celkem 1139,28 = 1139,280</t>
  </si>
  <si>
    <t xml:space="preserve">viz. prův. a tech. zprávy, situace a vzorové řezy 
(330+80+180+70+630)*(0,5+0,5)*0,10=129,000 [A] </t>
  </si>
  <si>
    <t>Celkem 129 = 129,000</t>
  </si>
  <si>
    <t xml:space="preserve">viz. prův. a tech. zprávy, situace a vzorové řezy 
ODSTRANĚNÍ KRAJNIC TL DO 100MM 
(330+80+180+70+630)*(0,5+0,5)=1 290,000 [A] </t>
  </si>
  <si>
    <t xml:space="preserve">viz. prův. a tech. zprávy, situace a vzorové řezy 
(330+80+180+70+630)*2=2 580,000 [A] 
(0)*1=0,000 [B] 
Celkem: A+B=2 580,000 [C] </t>
  </si>
  <si>
    <t>Celkem 2580 = 2580,000</t>
  </si>
  <si>
    <t xml:space="preserve">viz. prův. a tech. zprávy, situace a vzorové řezy 
čištění propustku  
KAMENNÝ 
podélné propustky    
8*6=48,000 [A] 
příčné propustky  
0=0,000 [B] 
Celkem: A+B=48,000 [C] </t>
  </si>
  <si>
    <t>Celkem 48 = 48,000</t>
  </si>
  <si>
    <t xml:space="preserve">viz. prův. a tech. zprávy, situace a vzorové řezy 
Vyfrézovaná živice: 1000,480=1 000,480 [A] 
Podkladní vrstvy - živice: 255,920=255,920 [B] 
Podkladní vrstvy - nestmelené: 676,36=676,360 [C] 
Podkladní vrstvy - cem.poj. : 0=0,000 [D] 
A+B+C+D=1 932,760 932,28 [E] </t>
  </si>
  <si>
    <t>Celkem 932,28 = 932,280</t>
  </si>
  <si>
    <t xml:space="preserve">Celné 
N2 
5=od staničení 
8=do staničení 
5=   45310.000,8=   45370.000 
5=   46050.000,8=   46210.000 
60+160=220,000 [A] </t>
  </si>
  <si>
    <t>Celkem 220 = 220,000</t>
  </si>
  <si>
    <t>9117C3</t>
  </si>
  <si>
    <t>SVOD OCEL ZÁBRADEL ÚROVEŇ ZADRŽ H2 - DEMONTÁŽ S PŘESUNEM</t>
  </si>
  <si>
    <t xml:space="preserve">Celné 
H2 
5=od staničení 
8=do staničení 
5=   45120.000,8=   45230.000 
5=   45520.000,8=   45600.000 
5=   45720.000,8=   45760.000 
110+80+40=230,000 [A] </t>
  </si>
  <si>
    <t>Celkem 230 = 230,000</t>
  </si>
  <si>
    <t xml:space="preserve">bet. vodicí proužky odstranění 
Celné 
270,30=270,300 [A] </t>
  </si>
  <si>
    <t>Celkem 270,3 = 270,300</t>
  </si>
  <si>
    <t xml:space="preserve">viz. prův. a tech. zprávy, situace a vzorové řezy 
3 křižovatek, 4 asf. sjezdy 
3*15+4*5=65,000 [A] 
km 45,230-45,270 
km 45,785-45,815 
40+30=70,000 [B] 
příčně 
8*7=56,000 [C] 
Celkem: A+B+C=191,000 [D] </t>
  </si>
  <si>
    <t>Celkem 191 = 191,000</t>
  </si>
  <si>
    <t>966358</t>
  </si>
  <si>
    <t>BOURÁNÍ PROPUSTŮ Z TRUB DN DO 600MM</t>
  </si>
  <si>
    <t xml:space="preserve">prodlužovaný propust vjezdová brána Celné km 45,942 
bourání stávajících čel 
2=2,000 [A] </t>
  </si>
  <si>
    <t xml:space="preserve">7=7,000 [A] </t>
  </si>
  <si>
    <t xml:space="preserve">Odkopávky: (0)*1,8=0,000 [A] 
Rýhy: 182,40*1,8=328,320 [B] 
Celkem: A+B=328,320 [C] </t>
  </si>
  <si>
    <t>Celkem 328,32 = 328,320</t>
  </si>
  <si>
    <t xml:space="preserve">ODVOZ NA SKLÁDKU DODAVATELE 
Drenáže: 160*0,3=48,000 [A]  0 [A]
Přípojky UV: 7*8*1,2*2,0=134,400 [B] 
Celkem: A+B=182,400 134,4[C] </t>
  </si>
  <si>
    <t>Celkem 134 = 134,000</t>
  </si>
  <si>
    <t xml:space="preserve">z položky 9183E2 
vytěženou zeminou 
přípojky 
7*8*1,2*1,2=80,640 [A] 
hv 
0*1,75*2*0,3=0,000 [B] 
Celkem: A+B=80,640 [C] </t>
  </si>
  <si>
    <t>Celkem 80,64 = 80,640</t>
  </si>
  <si>
    <t xml:space="preserve">přípojky 
7*8*1,2*0,7=47,040 [A] </t>
  </si>
  <si>
    <t>Celkem 47,04 = 47,040</t>
  </si>
  <si>
    <t xml:space="preserve">VČETNĚ SVAHOVÁNÍ 
pro ohumusování 
viz. prův. a tech. zprávy, situace a vzorové řezy 
(330+80+180+70+630)*(0,5+0,5)=1 290,000 [A] </t>
  </si>
  <si>
    <t xml:space="preserve">netkaná geotextílie 300 g/m2, pevnost v tahu: 10 kN/m 
oboustranně 
2*80*2,5=400,000 [A] </t>
  </si>
  <si>
    <t>Celkem 400 = 400,000</t>
  </si>
  <si>
    <t xml:space="preserve">trativody PVC DN 160 
oboustranně 
2*80=160,000 [A] </t>
  </si>
  <si>
    <t>Celkem 160 = 160,000</t>
  </si>
  <si>
    <t xml:space="preserve">SMĚS STMELENÁ CEMENTEM SC C8/10 
viz. prův. a tech. zprávy, situace a vzorové řezy 
km 45,450-45,520 dl. cca 70 m zastávky Celné 
935=935,000 [A] 
km 45,900-45,970 dl. cca 70 m vjezdová brána Celné 
449+18=467,000 [B] 
(70+70)*2*(0,05+0,02+0,05+0,030+0,20)=98,000 [C] 
Lokální sanace km 46,070 - 46,170 L a P v šířce min. 1,5 m od okraje 
2*100*1,5=300,000 [D] 
Celkem: A+B+C+D=1 800,000 [E] </t>
  </si>
  <si>
    <t>Celkem 1800 = 1800,000</t>
  </si>
  <si>
    <t xml:space="preserve">ŠDA 0/32 GE 150 podle ČSN 73 6126-1 
viz. prův. a tech. zprávy, situace a vzorové řezy 
km 45,450-45,520 dl. cca 70 m zastávky Celné 
935=935,000 [A] 
km 45,900-45,970 dl. cca 70 m vjezdová brána Celné 
449+18=467,000 [B] 
(70+70)*2*(0,05+0,02+0,05+0,030+0,20+0,10)=126,000 [C] 
Lokální sanace km 46,070 - 46,170 L a P v šířce min. 1,5 m od okraje 
2*100*1,5=300,000 [D] 
Celkem: A+B+C+D=1 828,000 [E] </t>
  </si>
  <si>
    <t xml:space="preserve">viz. prův. a tech. zprávy, situace a vzorové řezy 
(330+80+180+70+630)*2*0,50=1 290,000 [A] </t>
  </si>
  <si>
    <t>Celkem 1744 = 1744,000</t>
  </si>
  <si>
    <t>Celkem 10712 = 10712,000</t>
  </si>
  <si>
    <t>Celkem 10892,6 = 10892,600</t>
  </si>
  <si>
    <t xml:space="preserve">viz. prův. a tech. zprávy, situace a vzorové řezy 
km 45,120-45,450 dl. cca 330 m 
2131=2 131,000 [A] 
km 45,450-45,520 dl. cca 70 m zastávky Celné 
935=935,000 [B] 
km 45,520-45,600 dl. 80 m 
441=441,000 [C] 
km 45,600-45,720 dl. 120 m 
bez oprav 
km 45,720-45,900 dl. 180 m 
1220+132=1 352,000 [D] 
km 45,900-45,970 dl. cca 70 m vjezdová brána Celné 
449+18=467,000 [E] 
km 45,970-46,600 dl. 630 m extravilán Celné - Těchonín 
4118=4 118,000 [F] 
Celkem: A+B+C+D+E+F=9 444,000 [G] 
doplnění v roce 2023 
křižovatka na Studené 
1268=1 268,000 [H] 
G+H=10 712,000 [I] </t>
  </si>
  <si>
    <t xml:space="preserve">viz. prův. a tech. zprávy, situace a vzorové řezy 
km 45,120-45,450 dl. cca 330 m 
2131=2 131,000 [A] 
km 45,450-45,520 dl. cca 70 m zastávky Celné 
935=935,000 [B] 
km 45,520-45,600 dl. 80 m 
441=441,000 [C] 
km 45,600-45,720 dl. 120 m 
bez oprav 
km 45,720-45,900 dl. 180 m 
1220+132=1 352,000 [D] 
km 45,900-45,970 dl. cca 70 m vjezdová brána Celné 
449+18=467,000 [E] 
km 45,970-46,600 dl. 630 m extravilán Celné - Těchonín 
4118=4 118,000 [F] 
(330+80+180+70+630)*2*(0,05+0,02)=180,600 [G] 
Celkem: A+B+C+D+E+F+G=9 624,600 [H] 
doplnění v roce 2023 
křižovatka na Studené 
1268=1 268,000 [I] 
H+I=10 892,600 [J] </t>
  </si>
  <si>
    <t xml:space="preserve">viz. prův. a tech. zprávy, situace a vzorové řezy 
km 45,450-45,520 dl. cca 70 m zastávky Celné 
935=935,000 [A] 
km 45,900-45,970 dl. cca 70 m vjezdová brána Celné 
449+18=467,000 [B] 
(70+70)*2*(0,05+0,02+0,05+0,030)=42,000 [C] 
Lokální sanace km 46,070 - 46,170 L a P v šířce min. 1,5 m od okraje 
2*100*1,5=300,000 [D] 
Celkem: A+B+C+D=1 744,000 [E] </t>
  </si>
  <si>
    <t xml:space="preserve">ostrůvky plocha 
km 45,460 a 45,900 
20+18=38,000 [A] </t>
  </si>
  <si>
    <t>Celkem 38 = 38,000</t>
  </si>
  <si>
    <t xml:space="preserve">7*10=70,000 [A] </t>
  </si>
  <si>
    <t>9117C1</t>
  </si>
  <si>
    <t>SVOD OCEL ZÁBRADEL ÚROVEŇ ZADRŽ H2 - DODÁVKA A MONTÁŽ</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</si>
  <si>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</si>
  <si>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 xml:space="preserve">bílé bet. vodicí proužky tl. 100 mm 
5=od staničení 
8=do staničení 
vlevo 
5=45210,8=45240 
5=45270,8=45310 
5=45450,8=45520 
5=45720,8=45870 
5=46370,8=46440 
1,02*(30+40+70+150+70)*0,25=91,800 [A] 
vpravo 
5=45120,8=45380 
5=45450,8=45520 
5=45980,8=46220 
5=46470,8=46600 
1,02*(260+70+240+130)*0,25=178,500 [B] 
Celkem: A+B=270,300 [C] </t>
  </si>
  <si>
    <t xml:space="preserve">5=od staničení 
8=do staničení 
vlevo 
5=45210,8=45240 
5=45270,8=45310 
5=45450,8=45520 
5=45720,8=45870 
5=46370,8=46440 
1,02*(30+40+70+150+70)=367,200 [A] 
vpravo 
5=45120,8=45380 
5=45450,8=45520 
5=45980,8=46220 
5=46470,8=46600 
1,02*(260+70+240+130)=714,000 [B] 
odečet nájezdových obr. a přechodových pravých a levých 
-24-12=-36,000 [C] 
odečet nástupištních obrubníků 
-24=-24,000 [D] 
Celkem: A+B+C+D=1 021,200 [E] </t>
  </si>
  <si>
    <t>Celkem 1021,2 = 1021,200</t>
  </si>
  <si>
    <t xml:space="preserve">nájezdový 
obrubník nájezdový 150/150/1000 
samostatné sjezdy, přechody a místa pro přecházení 
1,02*4*6=24,480 [A] </t>
  </si>
  <si>
    <t>Celkem 24,48 = 24,480</t>
  </si>
  <si>
    <t xml:space="preserve">přechodový 
obrubník přechodový levý 250-150/150/1000 
obrubník přechodový pravý 150-250/150/1000 
samostatné sjezdy, přechody a místa pro přecházení 
levý 6=6,000 [A] 
pravý 6=6,000 [B] 
Celkem: A+B=12,000 [C] </t>
  </si>
  <si>
    <t>Celkem 12 = 12,000</t>
  </si>
  <si>
    <t>91725</t>
  </si>
  <si>
    <t>NÁSTUPIŠTNÍ OBRUBNÍKY BETONOVÉ</t>
  </si>
  <si>
    <t xml:space="preserve">zastávky Celné 
2*12=24,000 [A] </t>
  </si>
  <si>
    <t xml:space="preserve">ostrůvky obvod 
25+27=52,000 [A] </t>
  </si>
  <si>
    <t>Celkem 52 = 52,000</t>
  </si>
  <si>
    <t>9181D4</t>
  </si>
  <si>
    <t>ČELA PROPUSTU Z TRUB DN DO 600MM Z BETONU DO C 25/30</t>
  </si>
  <si>
    <t xml:space="preserve">prodlužovaný propust vjezdová brána Celné km 45,942 
2=2,000 [A] </t>
  </si>
  <si>
    <t>9183D2</t>
  </si>
  <si>
    <t>PROPUSTY Z TRUB DN 600MM ŽELEZOBETONOVÝCH</t>
  </si>
  <si>
    <t xml:space="preserve">prodlužovaný propust vjezdová brána Celné km 45,942 
2*2=4,000 [A] </t>
  </si>
  <si>
    <t>Celkem 4 = 4,000</t>
  </si>
  <si>
    <t>Položka zahrnuje:  
- dodání a položení potrubí z trub z dokumentací předepsaného materiálu a předepsaného průměru  
- případné úpravy trub (zkrácení, šikmé seříznutí)  
Nezahrnuje podkladní vrstvy a obetonování.</t>
  </si>
  <si>
    <t xml:space="preserve">krajníky 
z pol 91743 
(25+27)*0,2=10,400 [A] </t>
  </si>
  <si>
    <t>Celkem 10,4 = 10,400</t>
  </si>
  <si>
    <t xml:space="preserve">včetně profrézování 
3 křižovatek, 4 asf. sjezdy 
3*15+4*5=65,000 [A] 
km 45,230-45,270 
km 45,785-45,815 
40+30=70,000 [B] 
příčně 
8*7=56,000 [C] 
Celkem: A+B+C=191,000 [D] </t>
  </si>
  <si>
    <t xml:space="preserve">ostrůvky obvod 
(25+27)*0,25=13,000 [A] </t>
  </si>
  <si>
    <t>Celkem 13 = 13,000</t>
  </si>
  <si>
    <t xml:space="preserve">viz. prův. a tech. zprávy, situace a vzorové řezy 
ornice 
(330+80+180+70+630)*(0,5+0,5)*0,10=129,000 [A] </t>
  </si>
  <si>
    <t xml:space="preserve">viz. prův. a tech. zprávy, situace a vzorové řezy 
(330+80+180+70+630)*(0,5+0,5)=1 290,000 [A] </t>
  </si>
  <si>
    <t>SO 103.V</t>
  </si>
  <si>
    <t>SO 103 CELNÉ = intravilán Celné a extravilán Celné-Těchonín (vedlejší)</t>
  </si>
  <si>
    <t xml:space="preserve">nástupiště zastávky Celné 
110+90=200,000 [A] </t>
  </si>
  <si>
    <t>Celkem 200 = 200,000</t>
  </si>
  <si>
    <t>SO 104.11.H</t>
  </si>
  <si>
    <t>Výměna aktivní zóny SO 104 TĚCHONÍN (hlavní)</t>
  </si>
  <si>
    <t xml:space="preserve">874,500*1,8=1 574,100 [A] </t>
  </si>
  <si>
    <t>Celkem 1574,1 = 1574,100</t>
  </si>
  <si>
    <t xml:space="preserve">viz. prův. a tech. zprávy, situace a vzorové řezy 
z pol 5633. 
1590*1,1*0,5=874,500 [A] </t>
  </si>
  <si>
    <t>Celkem 874,5 = 874,500</t>
  </si>
  <si>
    <t xml:space="preserve">V AKTIVNÍ ZÓNĚ 
viz. prův. a tech. zprávy, situace a vzorové řezy 
VÝMĚNA AKTIVNÍ ZÓNY - zemina vhodná min. ze štěrku dobře zrněného GW    500 mm       ČSN 736133:2010 
dle diagnostiky vozovky tl. 500 mm 
1590*1,1*0,5=874,500 [A] </t>
  </si>
  <si>
    <t>Celkem 1590 = 1590,000</t>
  </si>
  <si>
    <t>SO 104.H</t>
  </si>
  <si>
    <t>SO 104 TĚCHONÍN (hlavní)</t>
  </si>
  <si>
    <t xml:space="preserve">Krajnice:  
1345*0,1*1,8=242,100 [A] 
příkopy 
2760*(0,5)*0,1*1,8=248,400 [B] 
Celkem: A+B=490,500 [C] </t>
  </si>
  <si>
    <t>Celkem 490,5 = 490,500</t>
  </si>
  <si>
    <t xml:space="preserve">demolovaná vozovka 858,6*2=1 717,200 [A] </t>
  </si>
  <si>
    <t>Celkem 1717,2 = 1717,200</t>
  </si>
  <si>
    <t xml:space="preserve">Dlaždice chodníku: 0*0,06*2,5=0,000 [A] 
Obruby bet: 0*0,3*0,15*2,5=0,000 [B] 
Žlaby příkopové: 0*0,75*0,15*2,4=0,000 [C] 
Vpusti: 4*0,8=3,200 [D] 
podklad zpev ploch s cem. pojivem 0*2,5=0,000 [E] 
A+B+C+D+E=3,200 [F] </t>
  </si>
  <si>
    <t>Celkem 3,2 = 3,200</t>
  </si>
  <si>
    <t>Celkem 1345 = 1345,000</t>
  </si>
  <si>
    <t xml:space="preserve">viz. prův. a tech. zprávy, situace a vzorové řezy 
ODVOZ NA SKLÁDKU DODAVATELE 
100% celkového objemu s odvozem na skládku 
(1590)*0,54=858,600 [A] </t>
  </si>
  <si>
    <t>Celkem 858,6 = 858,600</t>
  </si>
  <si>
    <t>113544</t>
  </si>
  <si>
    <t>ODSTRANĚNÍ OBRUB Z KRAJNÍKŮ, ODVOZ NA SKLÁDKU DODAVATELE</t>
  </si>
  <si>
    <t xml:space="preserve">km 46,600-46,665 
55=55,000 [A] 
km 46,825-46,875 
50=50,000 [B] 
Celkem: A+B=105,000 [C] </t>
  </si>
  <si>
    <t>Celkem 105 = 105,000</t>
  </si>
  <si>
    <t>113554</t>
  </si>
  <si>
    <t>ODSTRANĚNÍ OBRUB Z DLAŽEBNÍCH KOSTEK JEDNODUCHÝCH, ODVOZ NA SKLÁDKU DODAVATELE</t>
  </si>
  <si>
    <t xml:space="preserve">P km 46,660-46,725 
65=65,000 [A] 
km 47,010-47,040 
30*2=60,000 [B] 
Celkem: A+B=125,000 [C] </t>
  </si>
  <si>
    <t>Celkem 125 = 125,000</t>
  </si>
  <si>
    <t xml:space="preserve">viz. prův. a tech. zprávy, situace a vzorové řezy 
km 46,800-cca47,000 dl. cca 200 m 
1223=1 223,000 [A] 
km cca47,010-47,040 podjezd Těchonín a křižov. k žst.Těchonín 
187=187,000 [B] 
most 311-014 v km 47,0 dl. 12 m dl. NK 14 m 
89=89,000 [C] 
km 46,600-46,800 dl. 200 m začátek obce 
1222=1 222,000 [D] 
km 46,440-46,535 dl. 95 m střed obce 
606=606,000 [E] 
km 48,347-48,426 dl. 79 m konec obce 
534=534,000 [F] 
zpevněná plocha km 49,950-46,970 
148=148,000 [G] 
Celkem: A+B+C+D+E+F+G=4 009,000 [H] 
H*0,11=440,990 [I] 
tl. hutněné asf. vrstvy 11 cm ze sondy VS4 (rok 2014) v km 46,800 
doplnění v roce 2023 
OŽK 4 cm 
OŽK 4 cm podjezd a okolí od 47,020 do 47,117 
OŽK 4 cm kostel km od 47,760 do 47,850 
(492+743)*0,04=49,400 [J] 
OŽK 10 cm 
OŽK 10 cm nad podjezdem, přes most 311-015A od 47,117 do 47,440 
OŽK 10 cm ke kostelu od 47,535 do 47,760 
OŽK 10 cm k vojákům od 47,850 do 48,347 
(2123+1314+3524)*0,10=696,100 [K] 
I+J+K=1 186,490 [L] </t>
  </si>
  <si>
    <t>Celkem 1186,49 = 1186,490</t>
  </si>
  <si>
    <t xml:space="preserve">viz. prův. a tech. zprávy, situace a vzorové řezy 
(200+200+95+79)*(0,5+0,5)*0,10=57,400 [A] </t>
  </si>
  <si>
    <t>Celkem 57,4 = 57,400</t>
  </si>
  <si>
    <t xml:space="preserve">viz. prův. a tech. zprávy, situace a vzorové řezy 
ODSTRANĚNÍ KRAJNIC TL DO 100MM 
(200+200+95+79)*(0,5+0,5)=574,000 [A] 
doplnění v roce 2023 
od 47,117 do 47,760 jednostranně 
(760-117-95)*1*0,50=274,000 [B] 
od 47,850 do 48,347 oboustranně 
(8347-7850)*2*0,50=497,000 [C] 
Celkem: A+B+C=1 345,000 [D] </t>
  </si>
  <si>
    <t xml:space="preserve">viz. prův. a tech. zprávy, situace a vzorové řezy 
(200-125+200-50-30-40-20+95+79)*2=618,000 [A] 
(125+50+30+40+20)*1=265,000 [B] 
Celkem: A+B=883,000 [C] 
doplnění v roce 2023 
od 47,850 do 48,347 oboustranně 
(8347-7850)*2=994,000 [D] 
Celkem: A+B+C+D=2 760,000 [E] </t>
  </si>
  <si>
    <t>Celkem 2760 = 2760,000</t>
  </si>
  <si>
    <t xml:space="preserve">viz. prův. a tech. zprávy, situace a vzorové řezy 
čištění propustku  
KAMENNÝ 
podélné propustky    
1*6=6,000 [A] 
příčné propustky  
0=0,000 [B] 
Celkem: A+B=6,000 [C] </t>
  </si>
  <si>
    <t xml:space="preserve">viz. prův. a tech. zprávy, situace a vzorové řezy 
Vyfrézovaná živice: 1186,490=1 186,490 [A] 
Podkladní vrstvy - živice: 0=0,000 [B] 
Podkladní vrstvy - nestmelené: 858,6=858,600 [C] 
Podkladní vrstvy - cem.poj. : 0=0,000 [D] 
A+B+C+D=2 045,090 858,6 [E] </t>
  </si>
  <si>
    <t>Celkem 2045,09 = 2045,090</t>
  </si>
  <si>
    <t xml:space="preserve">bet. vodicí proužky odstranění 
Těchonín 
125*1*0,25=31,250 [A] </t>
  </si>
  <si>
    <t>Celkem 31,25 = 31,250</t>
  </si>
  <si>
    <t xml:space="preserve">viz. prův. a tech. zprávy, situace a vzorové řezy 
5 křižovatek 
5*15=75,000 [A] 
km 46,950-46,977 
27=27,000 [B] 
příčně 
9*7=63,000 [C] 
Celkem: A+B+C=165,000 [D] </t>
  </si>
  <si>
    <t>Celkem 165 = 165,000</t>
  </si>
  <si>
    <t xml:space="preserve">4=4,000 [A] </t>
  </si>
  <si>
    <t xml:space="preserve">Odkopávky: (0)*1,8=0,000 [A] 
Rýhy: 162*1,8=291,600 [B] 
Celkem: A+B=291,600 [C] </t>
  </si>
  <si>
    <t>Celkem 291,6 = 291,600</t>
  </si>
  <si>
    <t xml:space="preserve">ODVOZ NA SKLÁDKU DODAVATELE 
Drenáže: 380*0,3=114,000  0 [A] 
Přípojky UV: 3*5*1,2*2,0=36,000 [B] 
Celkem: A+B=162,000  48 [C] </t>
  </si>
  <si>
    <t>Celkem 36 = 36,000</t>
  </si>
  <si>
    <t xml:space="preserve">z položky 9183E2 
vytěženou zeminou 
přípojky 
3*5*1,2*1,2=21,6[A] 
hv 
0*1,75*2*0,3=0,000 [B] 
Celkem: A+B=21,600 [C] </t>
  </si>
  <si>
    <t>Celkem 21,6 = 21,600</t>
  </si>
  <si>
    <t xml:space="preserve">přípojky 
4*5*1,2*0,7=16,800 [A] </t>
  </si>
  <si>
    <t>Celkem 16,8 = 16,800</t>
  </si>
  <si>
    <t xml:space="preserve">VČETNĚ SVAHOVÁNÍ 
pro ohumusování 
viz. prův. a tech. zprávy, situace a vzorové řezy 
(200+200+95+79)*(0,5+0,5)=574,000 [A] </t>
  </si>
  <si>
    <t>Celkem 574 = 574,000</t>
  </si>
  <si>
    <t xml:space="preserve">netkaná geotextílie 300 g/m2, pevnost v tahu: 10 kN/m 
oboustranně 
2*190*2,5=950,000 [A] </t>
  </si>
  <si>
    <t>Celkem 950 = 950,000</t>
  </si>
  <si>
    <t xml:space="preserve">trativody PVC DN 160 
oboustranně 
2*190=380,000 [A] </t>
  </si>
  <si>
    <t>Celkem 380 = 380,000</t>
  </si>
  <si>
    <t xml:space="preserve">SMĚS STMELENÁ CEMENTEM SC C8/10 
viz. prův. a tech. zprávy, situace a vzorové řezy 
km 46,800-cca47,000 dl. cca 200 m 
1223=1 223,000 [A] 
km cca47,010-47,040 podjezd Těchonín a křižov. k žst.Těchonín 
187=187,000 [B] 
(200)*2*(0,05+0,02+0,05+0,030+0,20)=140,000 [C] 
Celkem: A+B+C=1 550,000 [D] </t>
  </si>
  <si>
    <t>Celkem 1550 = 1550,000</t>
  </si>
  <si>
    <t xml:space="preserve">ŠDA 0/32 GE 150 podle ČSN 73 6126-1 
viz. prův. a tech. zprávy, situace a vzorové řezy 
km 46,800-cca47,000 dl. cca 200 m 
1223=1 223,000 [A] 
km cca47,010-47,040 podjezd Těchonín a křižov. k žst.Těchonín 
187=187,000 [B] 
(200)*2*(0,05+0,02+0,05+0,030+0,20+0,10)=180,000 [C] 
Celkem: A+B+C=1 590,000 [D] </t>
  </si>
  <si>
    <t xml:space="preserve">viz. prův. a tech. zprávy, situace a vzorové řezy 
(200+200+95+79)*2*0,50=574,000 [A] 
doplnění v roce 2023 
od 47,117 do 47,760 jednostranně 
(760-117-95)*1*0,50=274,000 [B] 
od 47,850 do 48,347 oboustranně 
(8347-7850)*2*0,50=497,000 [C] 
Celkem: A+B+C=1 345,000 [D] </t>
  </si>
  <si>
    <t>Celkem 1470 = 1470,000</t>
  </si>
  <si>
    <t>Celkem 12205 = 12205,000</t>
  </si>
  <si>
    <t>Celkem 11050,36 = 11050,360</t>
  </si>
  <si>
    <t xml:space="preserve">viz. prův. a tech. zprávy, situace a vzorové řezy 
km 46,800-cca47,000 dl. cca 200 m 
1223=1 223,000 [A] 
km cca47,010-47,040 podjezd Těchonín a křižov. k žst.Těchonín 
187=187,000 [B] 
most 311-014 v km 47,0 dl. 12 m dl. NK 14 m 
89=89,000 [C] 
km 46,600-46,800 dl. 200 m začátek obce 
1222=1 222,000 [D] 
km 47,440-47,535 dl. 95 m střed obce 
606=606,000 [E] 
km 48,347-48,426 dl. 79 m konec obce 
534=534,000 [F] 
zpevněná plocha km 49,950-46,970 
148=148,000 [G] 
Celkem: A+B+C+D+E+F+G=4 009,000 [H] 
doplnění v roce 2023 
OŽK 4 cm 
OŽK 4 cm podjezd a okolí od 47,020 do 47,117 
OŽK 4 cm kostel km od 47,760 do 47,850 
492+743=1 235,000 [I] 
OŽK 10 cm 
OŽK 10 cm nad podjezdem, přes most 311-015A od 47,117 do 47,440 
OŽK 10 cm ke kostelu od 47,535 do 47,760 
OŽK 10 cm k vojákům od 47,850 do 48,347 
2123+1314+3524=6 961,000 [J] 
I+J=8 196,000 [K] 
H+K=12 205,000 [L] </t>
  </si>
  <si>
    <t xml:space="preserve">viz. prův. a tech. zprávy, situace a vzorové řezy 
km 46,800-cca47,000 dl. cca 200 m 
1223=1 223,000 [A] 
km cca47,010-47,040 podjezd Těchonín a křižov. k žst.Těchonín 
187=187,000 [B] 
most 311-014 v km 47,0 dl. 12 m dl. NK 14 m 
89=89,000 [C] 
km 46,600-46,800 dl. 200 m začátek obce 
1222=1 222,000 [D] 
km 46,440-46,535 dl. 95 m střed obce 
606=606,000 [E] 
km 48,347-48,426 dl. 79 m konec obce 
534=534,000 [F] 
zpevněná plocha km 49,950-46,970 
148=148,000 [G] 
(200+200+95+79)*2*(0,05+0,02)=80,360 [H] 
Celkem: A+B+C+D+E+F+G+H=4 089,360 [I] 
doplnění v roce 2023 
OŽK 10 cm 
OŽK 10 cm nad podjezdem, přes most 311-015A od 47,117 do 47,440 
OŽK 10 cm ke kostelu od 47,535 do 47,760 
OŽK 10 cm k vojákům od 47,850 do 48,347 
2123+1314+3524=6 961,000 [J] 
I+J=11 050,360 [K] </t>
  </si>
  <si>
    <t xml:space="preserve">viz. prův. a tech. zprávy, situace a vzorové řezy 
km 46,800-cca47,000 dl. cca 200 m 
1223=1 223,000 [A] 
km cca47,010-47,040 podjezd Těchonín a křižov. k žst.Těchonín 
187=187,000 [B] 
200*2*(0,05+0,02+0,05+0,030)=60,000 [C] 
Celkem: A+B+C=1 470,000 [D] </t>
  </si>
  <si>
    <t xml:space="preserve">3*5=15,000 [A] </t>
  </si>
  <si>
    <t>Celkem 15 = 15,000</t>
  </si>
  <si>
    <t xml:space="preserve">3=3,000 [A] </t>
  </si>
  <si>
    <t>Celkem 3 = 3,000</t>
  </si>
  <si>
    <t xml:space="preserve">samonivelační hrnce 
25=25,000 [A] </t>
  </si>
  <si>
    <t>Celkem 25 = 25,000</t>
  </si>
  <si>
    <t xml:space="preserve">vybourání stávajících hrnců 
10=10,000 [A] 
doplnění v roce 2023 
15=15,000 [B] 
Celkem: A+B=25,000 [C] </t>
  </si>
  <si>
    <t>9111A1</t>
  </si>
  <si>
    <t>ZÁBRADLÍ SILNIČNÍ S VODOR MADLY - DODÁVKA A MONTÁŽ</t>
  </si>
  <si>
    <t xml:space="preserve">do podjezdu </t>
  </si>
  <si>
    <t>Celkem 18 = 18,000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</si>
  <si>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</si>
  <si>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 xml:space="preserve">bílé bet. vodicí proužky tl. 100 mm 
5=od staničení 
8=do staničení 
vlevo 
5=46820,8=46870 
5=46920,8=46950 
5=47010,8=47040 
1,02*(50+30+30)=112,200 [A] 
vpravo 
5=46600,8=46720 
5=46970,8=47010 
5=47010,8=47040 
1,02*(120+40+30)=193,800 [B] 
Celkem: A+B=306,000 [C] </t>
  </si>
  <si>
    <t>Celkem 306 = 306,000</t>
  </si>
  <si>
    <t xml:space="preserve">5=od staničení 
8=do staničení 
vlevo 
5=46820,8=46870 
5=46920,8=46950 
5=47010,8=47040 
1,02*(50+30+30)=112,200 [A] 
vpravo 
5=46600,8=46720 
5=46970,8=47010 
5=47010,8=47040 
1,02*(120+40+30)=193,800 [B] 
odečet nájezdových obr. a přechodových pravých a levých 
-20-10=-30,000 [C] 
odečet nástupištních obrubníků 
-0=0,000 [D] 
Celkem: A+B+C+D=276,000 [E] </t>
  </si>
  <si>
    <t>Celkem 276 = 276,000</t>
  </si>
  <si>
    <t xml:space="preserve">včetně profrézování 
5 křižovatek 
5*15=75,000 [A] 
km 46,950-46,977 
27=27,000 [B] 
příčně 
9*7=63,000 [C] 
Celkem: A+B+C=165,000 [D] </t>
  </si>
  <si>
    <t>935822</t>
  </si>
  <si>
    <t>ŽLABY A RIGOLY DLÁŽDĚNÉ Z KOSTEK VELKÝCH DO BETONU TL 100MM</t>
  </si>
  <si>
    <t xml:space="preserve">L 46,650-46,710 
L 46,922-46,950 
P 46,900-46,940 
(60+28+40)*0,15=19,200 [A] </t>
  </si>
  <si>
    <t>Celkem 19,2 = 19,200</t>
  </si>
  <si>
    <t xml:space="preserve">viz. prův. a tech. zprávy, situace a vzorové řezy 
ornice 
(200+200+95+79)*(0,5+0,5)*0,10=57,400 [A] </t>
  </si>
  <si>
    <t xml:space="preserve">viz. prův. a tech. zprávy, situace a vzorové řezy 
(200+200+95+79)*(0,5+0,5)=574,000 [A] </t>
  </si>
  <si>
    <t>SO 104.V</t>
  </si>
  <si>
    <t>SO 104 TĚCHONÍN (vedlejší)</t>
  </si>
  <si>
    <t>56333</t>
  </si>
  <si>
    <t>VOZOVKOVÉ VRSTVY ZE ŠTĚRKODRTI TL. DO 150MM</t>
  </si>
  <si>
    <t xml:space="preserve">podjezd 
30+54+16=100,000 [A] </t>
  </si>
  <si>
    <t>Celkem 100 = 100,000</t>
  </si>
  <si>
    <t>582611</t>
  </si>
  <si>
    <t>KRYTY Z BETON DLAŽDIC SE ZÁMKEM ŠEDÝCH TL 60MM DO LOŽE Z KAM</t>
  </si>
  <si>
    <t xml:space="preserve">podjezd 
30+54=84,000 [A] </t>
  </si>
  <si>
    <t>Celkem 84 = 84,000</t>
  </si>
  <si>
    <t>58261A</t>
  </si>
  <si>
    <t>KRYTY Z BETON DLAŽDIC SE ZÁMKEM BAREV RELIÉF TL 60MM DO LOŽE Z KAM</t>
  </si>
  <si>
    <t xml:space="preserve">podjezd 
2*2*4=16,000 [A] </t>
  </si>
  <si>
    <t>Celkem 16 = 16,000</t>
  </si>
  <si>
    <t>SO 105.11.H</t>
  </si>
  <si>
    <t>Výměna aktivní zóny SO 105 TĚCHONÍN - JAMNÉ extravilán (hlavní)</t>
  </si>
  <si>
    <t xml:space="preserve">214,500*1,8=386,100 [A] </t>
  </si>
  <si>
    <t>Celkem 386,1 = 386,100</t>
  </si>
  <si>
    <t xml:space="preserve">viz. prův. a tech. zprávy, situace a vzorové řezy 
z pol 5633. 
390*1,1*0,5=214,500 [A] </t>
  </si>
  <si>
    <t>Celkem 214,5 = 214,500</t>
  </si>
  <si>
    <t xml:space="preserve">V AKTIVNÍ ZÓNĚ 
viz. prův. a tech. zprávy, situace a vzorové řezy 
VÝMĚNA AKTIVNÍ ZÓNY - zemina vhodná min. ze štěrku dobře zrněného GW    500 mm       ČSN 736133:2010 
dle diagnostiky vozovky tl. 500 mm 
390*1,1*0,5=214,500 [A] </t>
  </si>
  <si>
    <t>Celkem 390 = 390,000</t>
  </si>
  <si>
    <t>SO 105.H</t>
  </si>
  <si>
    <t>SO 105 TĚCHONÍN - JAMNÉ extravilán (hlavní)</t>
  </si>
  <si>
    <t xml:space="preserve">Krajnice:  
(574+300+1420)*(0,5+0,5)*0,1*1,8=412,920 [A] 
0*(0,5)*0,1*1,8=0,000 [B] 
Celkem: A+B=412,920 [C] </t>
  </si>
  <si>
    <t>Celkem 412,92 = 412,920</t>
  </si>
  <si>
    <t xml:space="preserve">demolovaná vozovka 233,10*2=466,200 [A] </t>
  </si>
  <si>
    <t>Celkem 466,2 = 466,200</t>
  </si>
  <si>
    <t xml:space="preserve">Dlaždice chodníku: 0*0,06*2,5=0,000 [A] 
Obruby bet: 610*0,3*0,15*2,5=68,625 [B]  1740*0,3*0,15*2,5=195,75 [B] 
Žlaby příkopové: 0*0,75*0,15*2,4=0,000 [C] 
Vpusti: 14*0,8=11,200 [D] 
podklad zpev ploch s cem. pojivem 0*2,5=0,000 [E] 
A+B+C+D+E=79,825 [F] 206,95[F] </t>
  </si>
  <si>
    <t>Celkem 206,95 = 206,950</t>
  </si>
  <si>
    <t xml:space="preserve">frézing 0*2=0,000 [A] 
podklad s asf pojivem 
113,400*2=226,800 [B] 
A+B=226,800 [C] </t>
  </si>
  <si>
    <t>Celkem 226,8 = 226,800</t>
  </si>
  <si>
    <t xml:space="preserve">viz. prův. a tech. zprávy, situace a vzorové řezy 
(574+300+1420)*(0,5+0,5)=2 294,000 [A] 
0*(0,5)=0,000 [B] 
Celkem: A+B=2 294,000 [C] </t>
  </si>
  <si>
    <t>Celkem 2294 = 2294,000</t>
  </si>
  <si>
    <t xml:space="preserve">viz. prův. a tech. zprávy, situace a vzorové řezy 
ODVOZ NA SKLÁDKU DODAVATELE 
100% celkového objemu s odvozem na skládku 
z pol 5633. 
(630)*0,37=233,100 [A] </t>
  </si>
  <si>
    <t>Celkem 233,1 = 233,100</t>
  </si>
  <si>
    <t xml:space="preserve">viz. prův. a tech. zprávy, situace a vzorové řezy 
penetrační makadam  tl. 18 cm 
z pol 5633. 
(630)*0,18=113,400 [A] </t>
  </si>
  <si>
    <t>Celkem 113,4 = 113,400</t>
  </si>
  <si>
    <t xml:space="preserve">km 50,490-51,100 
610=610,000 </t>
  </si>
  <si>
    <t>Celkem 610 = 610,000</t>
  </si>
  <si>
    <t xml:space="preserve">viz. prův. a tech. zprávy, situace a vzorové řezy 
celá kce 
km  
0=0,000 [B] 
B=0,000 [H] 
H*0,10=0,000 [I] 
tl. hutněné asf. vrstvy 10 cm ze sondy VS6 v km 48,500 
tl. hutněné asf. vrstvy 11 cm ze sondy VS8 v km 50,100 
OŽK 
km 48,426-49,000 dl. 574 m 
3717=3 717,000 [N] 
km 49,000-49,300 dl. 300 m 
1956=1 956,000 [O] 
km 49,680-51,100 dl. 1420 m 
9289=9 289,000 [P] 
zastávky Sobkovice odb. 
98+230=328,000 [Q] 
N+O+P+Q=15 290,000 [G] 
G*0,10=1 529,000 [J] 
Lokální sanace km 44,900 - 44,970 L a P v šířce min. 1,5 m od okraje 
2*0*1,5=0,000 [K] 
Lokální sanace km 50,080 - 50,180 pravý jízdní pruh 
1*100*3,0=300,000 [R] 
rozdíl tlouštěk 
(K+R)*(0,11-0,10)=3,000 [L] 
I+J+L=1 532,000 [M] </t>
  </si>
  <si>
    <t>Celkem 1532 = 1532,000</t>
  </si>
  <si>
    <t xml:space="preserve">viz. prův. a tech. zprávy, situace a vzorové řezy 
(574+300+1420)*(0,5+0,5)*0,10=229,400 [A] </t>
  </si>
  <si>
    <t>Celkem 229,4 = 229,400</t>
  </si>
  <si>
    <t xml:space="preserve">viz. prův. a tech. zprávy, situace a vzorové řezy 
ODSTRANĚNÍ KRAJNIC TL DO 100MM 
(574+300+1420)*(0,5+0,5)=2 294,000 [A] </t>
  </si>
  <si>
    <t xml:space="preserve">viz. prův. a tech. zprávy, situace a vzorové řezy 
(574+300+1420)*2=4 588,000 [A] 
(0)*1=0,000 [B] 
Celkem: A+B=4 588,000 [C] </t>
  </si>
  <si>
    <t>Celkem 4588 = 4588,000</t>
  </si>
  <si>
    <t>12933</t>
  </si>
  <si>
    <t>ČIŠTĚNÍ PŘÍKOPŮ OD NÁNOSU PŘES 0,50M3/M</t>
  </si>
  <si>
    <t xml:space="preserve">prohloubení příkopů 
48,480-48,550 
49,070-49,220 
49,790-50,130 
70+150+340=560,000 [A] </t>
  </si>
  <si>
    <t>Celkem 560 = 560,000</t>
  </si>
  <si>
    <t xml:space="preserve">viz. prův. a tech. zprávy, situace a vzorové řezy 
čištění propustku  
KAMENNÝ 
podélné propustky    
6*6=36,000 [A] 
příčné propustky  
3*10+20+10+2*13+25=111,000 [B] 
Celkem: A+B=147,000 [C] </t>
  </si>
  <si>
    <t>Celkem 147 = 147,000</t>
  </si>
  <si>
    <t xml:space="preserve">viz. prův. a tech. zprávy, situace a vzorové řezy 
Vyfrézovaná živice: 1532,00=1 532,000 [A] 
Podkladní vrstvy - živice: 70,20=70,200 [B] 
Podkladní vrstvy - nestmelené: 144,30=144,300 [C] 
Podkladní vrstvy - cem.poj. : 0=0,000 [D] 
A+B+C+D=1 746,500 214,5 [E] </t>
  </si>
  <si>
    <t xml:space="preserve">bet. vodicí proužky odstranění 
Jamné 
km 50,490-51,100 
610*0,25=152,500 [A]
km 51,100 -52,840
1740*0,25=435,000 [A] </t>
  </si>
  <si>
    <t>Celkem 435 = 435,000</t>
  </si>
  <si>
    <t xml:space="preserve">viz. prův. a tech. zprávy, situace a vzorové řezy 
2 křižovatek, 0 asf. sjezdy 
2*15+0*5=30,000 [A] 
km  
0=0,000 [B] 
příčně 
4*7=28,000 [C] 
Celkem: A+B+C=58,000 [D] </t>
  </si>
  <si>
    <t>Celkem 58 = 58,000</t>
  </si>
  <si>
    <t xml:space="preserve">bourání napojení vpustívčetně výtokového čela 
položku čerpat pouze po odsouhlasení TDI a AD 
3*10=30,000 [A] 
ODVOZ NA SKLÁDKU DODAVATELE </t>
  </si>
  <si>
    <t>Celkem 30 = 30,000</t>
  </si>
  <si>
    <t xml:space="preserve">2*3=6,000 [A] </t>
  </si>
  <si>
    <t xml:space="preserve">ODVOZ NA SKLÁDKU DODAVATELE 
Drenáže: 0*0,3=0,000 [A] 
Přípojky UV: 7*8*1,2*2,0=134,400 [B]
Celkem: A+B=134,400 [C] 
Přípojky UV: 6*8*1,2*2,0=115,200 [B]
Celkem: A+B=115,200 [C] 
napojení vpustí 
položku čerpat pouze po odsouhlasení TDI a AD </t>
  </si>
  <si>
    <t>Celkem 115,2 = 115,200</t>
  </si>
  <si>
    <t xml:space="preserve">z položky 9183E2 
vytěženou zeminou 
přípojky 
7*8*1,2*1,2=80,640 [A] 
6*8*1,2*1,2=69,12 [A] 
hv 
0*1,75*2*0,3=0,000 [B] 
Celkem: A+B=80,640 [C]
Celkem: A+B=69,12 [A] </t>
  </si>
  <si>
    <t>Celkem 69,12 = 69,120</t>
  </si>
  <si>
    <t xml:space="preserve">přípojky 
7*8*1,2*0,7=47,040 [A]
6*8*1,2*0,7=40,320 [A] </t>
  </si>
  <si>
    <t>Celkem 40,32 = 40,320</t>
  </si>
  <si>
    <t xml:space="preserve">VČETNĚ SVAHOVÁNÍ 
pro ohumusování 
viz. prův. a tech. zprávy, situace a vzorové řezy 
(574+300+1420)*(0,5+0,5)=2 294,000 [A] </t>
  </si>
  <si>
    <t xml:space="preserve">SMĚS STMELENÁ CEMENTEM SC C8/10 
viz. prův. a tech. zprávy, situace a vzorové řezy 
0=0,000 [A] 
(100)*2*(0,05+0,02+0,05+0,030+0,20)=70,000 [B] 
Lokální sanace km 44,900 - 44,970 L a P v šířce min. 1,5 m od okraje 
2*0*1,5=0,000 [C] 
Lokální sanace km 50,080 - 50,180 pravý jízdní pruh 
1*100*3,0=300,000 [D] 
Oboustranné sanace u mostu 311-016 (přes Černovický potok) v km 49,725 
2*120=240,000 [E] 
Celkem: A+B+C+D+E=610,000 [F] </t>
  </si>
  <si>
    <t xml:space="preserve">ŠDA 0/32 GE 150 podle ČSN 73 6126-1 
viz. prův. a tech. zprávy, situace a vzorové řezy 
0=0,000 [A] 
(100)*2*(0,05+0,02+0,05+0,030+0,20+0,10)=90,000 [B] 
Lokální sanace km 44,900 - 44,970 L a P v šířce min. 1,5 m od okraje 
2*0*1,5=0,000 [C] 
Lokální sanace km 50,080 - 50,180 pravý jízdní pruh 
1*100*3,0=300,000 [D] 
Oboustranné sanace u mostu 311-016 (přes Černovický potok) v km 49,725 
2*120=240,000 [E] 
Celkem: A+B+C+D+E=630,000 [F] </t>
  </si>
  <si>
    <t>Celkem 630 = 630,000</t>
  </si>
  <si>
    <t xml:space="preserve">viz. prův. a tech. zprávy, situace a vzorové řezy 
(574+300+1420)*2*0,50=2 294,000 [A] </t>
  </si>
  <si>
    <t>Celkem 1080 = 1080,000</t>
  </si>
  <si>
    <t>Celkem 15290 = 15290,000</t>
  </si>
  <si>
    <t>Celkem 15611,16 = 15611,160</t>
  </si>
  <si>
    <t xml:space="preserve">viz. prův. a tech. zprávy, situace a vzorové řezy 
km 48,426-49,000 dl. 574 m 
3717=3 717,000 [A] 
km 49,000-49,300 dl. 300 m 
1956=1 956,000 [B] 
km 49,680-51,100 dl. 1420 m 
9289=9 289,000 [C] 
zastávky Sobkovice odb. 
98+230=328,000 [D] 
Celkem: A+B+C+D=15 290,000 [E] </t>
  </si>
  <si>
    <t xml:space="preserve">viz. prův. a tech. zprávy, situace a vzorové řezy 
km 48,426-49,000 dl. 574 m 
3717=3 717,000 [A] 
km 49,000-49,300 dl. 300 m 
1956=1 956,000 [B] 
km 49,680-51,100 dl. 1420 m 
9289=9 289,000 [C] 
zastávky Sobkovice odb. 
98+230=328,000 [D] 
(574+300+1420)*2*(0,05+0,02)=321,160 [E] 
Celkem: A+B+C+D+E=15 611,160 [F] </t>
  </si>
  <si>
    <t>574E68</t>
  </si>
  <si>
    <t>ASFALTOVÝ BETON PRO PODKLADNÍ VRSTVY ACP 22+, 22S TL. 70MM</t>
  </si>
  <si>
    <t xml:space="preserve">viz. prův. a tech. zprávy, situace a vzorové řezy 
vyrovnávka levý jízdní pruh km 50,490-50,620 a 50,820-50,860 
(130+40)*3=510,000 [A] </t>
  </si>
  <si>
    <t>Celkem 510 = 510,000</t>
  </si>
  <si>
    <t xml:space="preserve">viz. prův. a tech. zprávy, situace a vzorové řezy 
0=0,000 [A] 
(100)*2*(0,05+0,02+0,05+0,030)=30,000 [B] 
Lokální sanace km 44,900 - 44,970 L a P v šířce min. 1,5 m od okraje 
2*0*1,5=0,000 [C] 
Lokální sanace km 50,080 - 50,180 pravý jízdní pruh 
1*100*3,0=300,000 [D] 
Oboustranné sanace u mostu 311-016 (přes Černovický potok) v km 49,725 
2*120=240,000 [E] 
Celkem: A+B+C+D+E=570,000 [F] </t>
  </si>
  <si>
    <t>Celkem 570 = 570,000</t>
  </si>
  <si>
    <t xml:space="preserve">napojení vpustí 
položku čerpat pouze po odsouhlasení TDI a AD 
3*10=30,000 [A] </t>
  </si>
  <si>
    <t xml:space="preserve">Těchonín - Jamné 
N2 
5=od staničení 
8=do staničení 
5=48400,8=48500 
5=50500,8=51100 
doplnění svodidla od km 50,3 v délce 220 m 
100+600+220=920,000 [A] </t>
  </si>
  <si>
    <t>Celkem 920 = 920,000</t>
  </si>
  <si>
    <t xml:space="preserve">bílé bet. vodicí proužky tl. 100 mm 
5=od staničení 
8=do staničení 
vlevo 
5=50490,8=51100 
1,02*(610)*0,25=155,550 [A] 
vpravo 
nejsou 
1,02*(0)*0,25=0,000 [B] 
Celkem: A+B=155,550 [C] </t>
  </si>
  <si>
    <t>Celkem 155,55 = 155,550</t>
  </si>
  <si>
    <t xml:space="preserve">5=od staničení 
8=do staničení 
vlevo 
5=50490,8=51100 
1,02*(610)=622,200 [A] 
vpravo 
nejsou 
1,02*(0)=0,000 [B] 
odečet nájezdových obr. a přechodových pravých a levých 
-0=0,000 [C] 
odečet nástupištních obrubníků 
-0=0,000 [D] 
Celkem: A+B+C+D=622,200 [E] </t>
  </si>
  <si>
    <t>Celkem 622,2 = 622,200</t>
  </si>
  <si>
    <t xml:space="preserve">výtoková čela napojení vpustí 
položku čerpat pouze po odsouhlasení TDI a AD 
3=3,000 [A] </t>
  </si>
  <si>
    <t xml:space="preserve">včetně profrézování 
2 křižovatek, 0 asf. sjezdy 
2*15+0*5=30,000 [A] 
km  
0=0,000 [B] 
příčně 
4*7=28,000 [C] 
Celkem: A+B+C=58,000 [D] </t>
  </si>
  <si>
    <t xml:space="preserve">ostrůvky obvod 
(0)*0,25=0,000 [A] 
dlážděný rigol 
km 50,350-50,420 
70*0,50=35,000 [B] 
Celkem: A+B=35,000 [C] </t>
  </si>
  <si>
    <t xml:space="preserve">viz. prův. a tech. zprávy, situace a vzorové řezy 
ornice 
(574+300+1420)*(0,5+0,5)*0,10=229,400 [A] </t>
  </si>
  <si>
    <t xml:space="preserve">viz. prův. a tech. zprávy, situace a vzorové řezy 
(574+300+1420)*(0,5+0,5)=2 294,000 [A] </t>
  </si>
  <si>
    <t>SO 106.11.H</t>
  </si>
  <si>
    <t>Výměna aktivní zóny SO 106 serpentiny (hlavní)</t>
  </si>
  <si>
    <t xml:space="preserve">1750,100*1,8=3 150,180 [A] </t>
  </si>
  <si>
    <t>Celkem 3150,18 = 3150,180</t>
  </si>
  <si>
    <t xml:space="preserve">viz. prův. a tech. zprávy, situace a vzorové řezy 
z pol 5633. 
3182*1,1*0,5=1 750,100 [A] </t>
  </si>
  <si>
    <t>Celkem 1750,1 = 1750,100</t>
  </si>
  <si>
    <t xml:space="preserve">V AKTIVNÍ ZÓNĚ 
viz. prův. a tech. zprávy, situace a vzorové řezy 
VÝMĚNA AKTIVNÍ ZÓNY - zemina vhodná min. ze štěrku dobře zrněného GW    500 mm       ČSN 736133:2010 
dle diagnostiky vozovky tl. 500 mm 
3182*1,1*0,5=1 750,100 [A] </t>
  </si>
  <si>
    <t>Celkem 3182 = 3182,000</t>
  </si>
  <si>
    <t>SO 106.H</t>
  </si>
  <si>
    <t>SO 106 serpentiny nová kce (hlavní)</t>
  </si>
  <si>
    <t xml:space="preserve">demolovaná vozovka 496,85*2=993,700 [A] </t>
  </si>
  <si>
    <t>Celkem 993,7 = 993,700</t>
  </si>
  <si>
    <t xml:space="preserve">frézing 0*2=0,000 [A] 
podklad s asf pojivem 
261,5*2=523,000 [B] 
A+B=523,000 [C] </t>
  </si>
  <si>
    <t>Celkem 523 = 523,000</t>
  </si>
  <si>
    <t xml:space="preserve">viz. prův. a tech. zprávy, situace a vzorové řezy 
380*(0,5+0,5)=380,000 [A] </t>
  </si>
  <si>
    <t xml:space="preserve">viz. prův. a tech. zprávy, situace a vzorové řezy 
ODVOZ NA SKLÁDKU DODAVATELE 
100% celkového objemu s odvozem na skládku 
(2615)*0,19=496,850 [A] </t>
  </si>
  <si>
    <t>Celkem 496,85 = 496,850</t>
  </si>
  <si>
    <t xml:space="preserve">viz. prův. a tech. zprávy, situace a vzorové řezy 
OKM/PM penetrační makadam  tl. 10 cm 
(2615)*0,10=261,500 [A] </t>
  </si>
  <si>
    <t>Celkem 261,5 = 261,500</t>
  </si>
  <si>
    <t xml:space="preserve">viz. prův. a tech. zprávy, situace a vzorové řezy 
2615=2 615,000 [A] 
A*0,16=418,400 [D] 
tl. hutněné asf. vrstvy 16 cm ze sondy VS7 v km 49,620 </t>
  </si>
  <si>
    <t>Celkem 418,4 = 418,400</t>
  </si>
  <si>
    <t xml:space="preserve">viz. prův. a tech. zprávy, situace a vzorové řezy 
380*(0,5+0,5)*0,10=38,000 [A] </t>
  </si>
  <si>
    <t xml:space="preserve">viz. prův. a tech. zprávy, situace a vzorové řezy 
ODSTRANĚNÍ KRAJNIC TL DO 100MM 
380*(0,5+0,5)=380,000 [A] </t>
  </si>
  <si>
    <t xml:space="preserve">viz. prův. a tech. zprávy, situace a vzorové řezy 
380*2=760,000 [A] </t>
  </si>
  <si>
    <t>Celkem 760 = 760,000</t>
  </si>
  <si>
    <t xml:space="preserve">viz. prův. a tech. zprávy, situace a vzorové řezy 
čištění propustku  
KAMENNÝ 
podélné propustky    
1*6=6,000 [A] 
příčné propustky  
1*20=20,000 [B] 
Celkem: A+B=26,000 [C] </t>
  </si>
  <si>
    <t>Celkem 26 = 26,000</t>
  </si>
  <si>
    <t xml:space="preserve">viz. prův. a tech. zprávy, situace a vzorové řezy 
Vyfrézovaná živice: 418,4=418,400 [A] 
Podkladní vrstvy - živice: 261,5=261,500 [B] 
Podkladní vrstvy - nestmelené: 496,85=496,850 [C] 
Podkladní vrstvy - cem.poj. : 0=0,000 [D] 
A+B+C+D=1 176,750 758,35 [E] </t>
  </si>
  <si>
    <t>Celkem 758,35 = 758,350</t>
  </si>
  <si>
    <t xml:space="preserve">Odkopávky: 1113,250*1,8=2 003,850 [A] 
Rýhy: 114*1,8=205,200 [B] 
Celkem: A+B=2 209,050 [C] </t>
  </si>
  <si>
    <t>Celkem 2209,05 = 2209,050</t>
  </si>
  <si>
    <t xml:space="preserve">viz. prův. a tech. zprávy, situace a vzorové řezy 
Výkopy pro komunikace:  
plocha voz. z pol 5633. 
kubatura výkopů MX zmenšená o plochu stávající vozovky tl. 45 cm 
2290-(2615*0,45)=1 113,250 [A] </t>
  </si>
  <si>
    <t>Celkem 1113,25 = 1113,250</t>
  </si>
  <si>
    <t xml:space="preserve">ODVOZ NA SKLÁDKU DODAVATELE 
Drenáže: 380*0,3=114,000 0 [A] 
Přípojky UV: 0*5*1,2*2,0=0,000 [B] 
Celkem: A+B=114,0  0,000 [C] </t>
  </si>
  <si>
    <t>Celkem 0 = 0,000</t>
  </si>
  <si>
    <t xml:space="preserve">viz. prův. a tech. zprávy, situace a vzorové řezy 
Odkopávky: 1113,250=1 113,250 [B] </t>
  </si>
  <si>
    <t xml:space="preserve">VČETNĚ SVAHOVÁNÍ 
pro ohumusování 
viz. prův. a tech. zprávy, situace a vzorové řezy 
380*(0,5+0,5)=380,000 [A] </t>
  </si>
  <si>
    <t xml:space="preserve">netkaná geotextílie 300 g/m2, pevnost v tahu: 10 kN/m 
oboustranně 
1*380*2,5=950,000 [A] </t>
  </si>
  <si>
    <t xml:space="preserve">trativody PVC DN 160 
jednostranně 
1*380=380,000 [A] </t>
  </si>
  <si>
    <t xml:space="preserve">SMĚS STMELENÁ CEMENTEM SC C8/10 
viz. prův. a tech. zprávy, situace a vzorové řezy 
2840=2 840,000 [A] 
(380)*2*(0,05+0,02+0,05+0,030+0,20)=266,000 [B] 
Celkem: A+B=3 106,000 [C] </t>
  </si>
  <si>
    <t>Celkem 3106 = 3106,000</t>
  </si>
  <si>
    <t xml:space="preserve">ŠDA 0/32 GE 150 podle ČSN 73 6126-1 
viz. prův. a tech. zprávy, situace a vzorové řezy 
2840=2 840,000 [A] 
(380)*2*(0,05+0,02+0,05+0,030+0,20+0,10)=342,000 [B] 
Celkem: A+B=3 182,000 [C] </t>
  </si>
  <si>
    <t xml:space="preserve">viz. prův. a tech. zprávy, situace a vzorové řezy 
380*2*0,50=380,000 [A] </t>
  </si>
  <si>
    <t>Celkem 2954 = 2954,000</t>
  </si>
  <si>
    <t>Celkem 2840 = 2840,000</t>
  </si>
  <si>
    <t>Celkem 2893,2 = 2893,200</t>
  </si>
  <si>
    <t xml:space="preserve">viz. prův. a tech. zprávy, situace a vzorové řezy 
2840=2 840,000 [A] </t>
  </si>
  <si>
    <t xml:space="preserve">viz. prův. a tech. zprávy, situace a vzorové řezy 
2840=2 840,000 [A] 
dl. 380 m 
380*2*(0,05+0,02)=53,200 [B] 
Celkem: A+B=2 893,200 [C] </t>
  </si>
  <si>
    <t xml:space="preserve">viz. prův. a tech. zprávy, situace a vzorové řezy 
2840=2 840,000 [A] 
dl. 380 m 
380*2*(0,05+0,02+0,05+0,030)=114,000 [B] 
Celkem: A+B=2 954,000 [C] </t>
  </si>
  <si>
    <t xml:space="preserve">včetně profrézování 
7+7=14,000 [A] </t>
  </si>
  <si>
    <t xml:space="preserve">viz. prův. a tech. zprávy, situace a vzorové řezy 
ornice 
380*(0,5+0,5)*0,10=38,000 [A] </t>
  </si>
  <si>
    <t>SO 107.11.H</t>
  </si>
  <si>
    <t>Výměna aktivní zóny SO 107 JAMNÉ – JABLONNÉ intravilán (hlavní)</t>
  </si>
  <si>
    <t xml:space="preserve">594,330*1,8=1 069,794 [A] </t>
  </si>
  <si>
    <t>Celkem 1069,794 = 1069,794</t>
  </si>
  <si>
    <t xml:space="preserve">viz. prův. a tech. zprávy, situace a vzorové řezy 
z pol 5633. 
1080,60*1,1*0,5=594,330 [A] </t>
  </si>
  <si>
    <t>Celkem 594,33 = 594,330</t>
  </si>
  <si>
    <t xml:space="preserve">V AKTIVNÍ ZÓNĚ 
viz. prův. a tech. zprávy, situace a vzorové řezy 
VÝMĚNA AKTIVNÍ ZÓNY - zemina vhodná min. ze štěrku dobře zrněného GW    500 mm       ČSN 736133:2010 
dle diagnostiky vozovky tl. 500 mm 
1080,60*1,1*0,5=594,330 [A] </t>
  </si>
  <si>
    <t>Celkem 1080,6 = 1080,600</t>
  </si>
  <si>
    <t>SO 107.H</t>
  </si>
  <si>
    <t>SO 107 JAMNÉ – JABLONNÉ intravilán (hlavní)</t>
  </si>
  <si>
    <t xml:space="preserve">Krajnice:  
(170+1305+220)*(0,5+0,5)*0,1*1,8=305,100 [A] 
0*(0,5)*0,1*1,8=0,000 [B] 
Celkem: A+B=305,100 [C] </t>
  </si>
  <si>
    <t>Celkem 305,1 = 305,100</t>
  </si>
  <si>
    <t xml:space="preserve">demolovaná vozovka 345,792*2=691,584 [A] </t>
  </si>
  <si>
    <t>Celkem 691,584 = 691,584</t>
  </si>
  <si>
    <t xml:space="preserve">Dlaždice chodníku: 0*0,06*2,5=0,000 [A] 
Obruby bet: 915*0,3*0,15*2,5=102,938 [B] 
Žlaby příkopové: 0*0,75*0,15*2,4=0,000 [C] 
Vpusti: 14*0,8=11,200 [D] 
podklad zpev ploch s cem. pojivem 0*2,5=0,000 [E] 
A+B+C+D+E=114,138 [F] </t>
  </si>
  <si>
    <t>Celkem 114,138 = 114,138</t>
  </si>
  <si>
    <t xml:space="preserve">viz. prův. a tech. zprávy, situace a vzorové řezy 
(170+1305+220)*(0,5+0,5)=1 695,000 [A] 
0*(0,5)=0,000 [B] 
Celkem: A+B=1 695,000 [C] </t>
  </si>
  <si>
    <t>Celkem 1695 = 1695,000</t>
  </si>
  <si>
    <t xml:space="preserve">viz. prův. a tech. zprávy, situace a vzorové řezy 
ODVOZ NA SKLÁDKU DODAVATELE 
100% celkového objemu s odvozem na skládku 
z pol 5633. 
(1080,60)*0,32=345,792 [A] </t>
  </si>
  <si>
    <t>Celkem 345,792 = 345,792</t>
  </si>
  <si>
    <t xml:space="preserve">vlevo 
5=51315,8=51720 
5=52180,8=52210 
405+30=435,000 [A] 
vpravo 
5=51760,8=52240 
480=480,000 [B] 
Celkem: A+B=915,000 [C] </t>
  </si>
  <si>
    <t>Celkem 915 = 915,000</t>
  </si>
  <si>
    <t xml:space="preserve">km 50,490-51,100 
610=610,000 [A] </t>
  </si>
  <si>
    <t xml:space="preserve">viz. prův. a tech. zprávy, situace a vzorové řezy 
celá kce 
km  
rozšíření vozovky v km 52,2 vlevo v křižovatce dl. 32 m 
45=45,000 [A] 
A=45,000 [H] 
H*0,12=5,400 [I] 
tl. hutněné asf. vrstvy 12 cm ze sondy VS9 v km 51,550 
tl. hutněné asf. vrstvy 18 cm ze sondy VS10 v km 52,500 (zde nejsou navrženy sanace) 
OŽK 
km 51,100-51,270 nad přejezdem dl. 170 m (bez realizované OŽK na pozemku SŽDC) a křižovatka na Jamné 
1335-25*7+186=1 346,000 [S] 
km 51,315-52,620 dl. 1305 m (bez realizované OŽK na pozemku SŽDC) 
9064-94=8 970,000 [T] 
km 52,620-52,840 dl. 220 m 
1446=1 446,000 [U] 
S+T+U=11 762,000 [G] 
G*0,10=1 176,200 [J]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rozdíl tlouštěk 
(C+D)*(0,12-0,10)=13,260 [L] 
I+J+L=1 194,860 [M] </t>
  </si>
  <si>
    <t>Celkem 1194,86 = 1194,860</t>
  </si>
  <si>
    <t xml:space="preserve">viz. prův. a tech. zprávy, situace a vzorové řezy 
(170+1305+220)*(0,5+0,5)*0,10=169,500 [A] </t>
  </si>
  <si>
    <t>Celkem 169,5 = 169,500</t>
  </si>
  <si>
    <t xml:space="preserve">viz. prův. a tech. zprávy, situace a vzorové řezy 
ODSTRANĚNÍ KRAJNIC TL DO 100MM 
(170+1305+220)*(0,5+0,5)=1 695,000 [A] </t>
  </si>
  <si>
    <t xml:space="preserve">viz. prův. a tech. zprávy, situace a vzorové řezy 
(170+1305+220)*2=3 390,000 [A] 
(0)*1=0,000 [B] 
Celkem: A+B=3 390,000 [C] </t>
  </si>
  <si>
    <t>Celkem 3390 = 3390,000</t>
  </si>
  <si>
    <t xml:space="preserve">viz. prův. a tech. zprávy, situace a vzorové řezy 
čištění propustku  
KAMENNÝ 
podélné propustky    
1*6=6,000 [A] 
příčné propustky  
1*10=10,000 [B] 
Celkem: A+B=16,000 [C] </t>
  </si>
  <si>
    <t xml:space="preserve">viz. prův. a tech. zprávy, situace a vzorové řezy 
Vyfrézovaná živice: 1194,86=1 194,860 [A] 
Podkladní vrstvy - živice: 0=0,000 [B] 
Podkladní vrstvy - nestmelené: 345,792=345,792 [C] 
Podkladní vrstvy - cem.poj. : 0=0,000 [D] 
A+B+C+D=1 540,652 345,792 [E] </t>
  </si>
  <si>
    <t xml:space="preserve">Jamné - Jablonné 
N2 
5=od staničení 
8=do staničení 
DL. 40 M - KM 51,550-51,590 
DL. 24 M - KM 52,216-52,240 
DL. 187 M - KM 52,415-52,602 
40+24+187=251,000 [A] </t>
  </si>
  <si>
    <t>Celkem 251 = 251,000</t>
  </si>
  <si>
    <t xml:space="preserve">bet. vodicí proužky odstranění 
5=od staničení 
8=do staničení 
vlevo 
5=51206,8=51292 
5=51315,8=51720 
5=52180,8=52210 
jen vodicí proužky 
5=52415,8=52602 
5=52621,8=52695 
5=52713,8=52840 
1,02*(86+405+30)*0,25=132,855 [A] 
1,02*(187+74+127)*0,25=98,940 [C] 
vpravo 
5=52180,8=52240 
jen vodicí proužky 
5=51760,8=52100 
5=52116,8=52180 
5=52260,8=52353 
5=52370,8=52415 
5=52470,8=52600 
5=52621,8=52760 
5=52790,8=52840 
1,02*(60)*0,25=15,300 [B] 
1,02*(340+64+93+45+130+139+50)*0,25=219,555 [D] 
Celkem: A+C+B+D=466,650 [E] </t>
  </si>
  <si>
    <t>Celkem 466,65 = 466,650</t>
  </si>
  <si>
    <t xml:space="preserve">viz. prův. a tech. zprávy, situace a vzorové řezy 
15 křižovatek, 5 asf. sjezdy 
15*15+5*5=250,000 [A] 
km 52,415-52,470 
55=55,000 [B] 
příčně 
4*7=28,000 [C] 
Celkem: A+B+C=333,000 [D] </t>
  </si>
  <si>
    <t>Celkem 333 = 333,000</t>
  </si>
  <si>
    <t xml:space="preserve">43=43,000 [A] </t>
  </si>
  <si>
    <t>Celkem 43 = 43,000</t>
  </si>
  <si>
    <t xml:space="preserve">Odkopávky: 226,926*1,8=408,467 [A] 
Rýhy: 0*1,8=0,000 [B] 
Celkem: A+B=408,467 [C] </t>
  </si>
  <si>
    <t>Celkem 408,467 = 408,467</t>
  </si>
  <si>
    <t xml:space="preserve">viz. prův. a tech. zprávy, situace a vzorové řezy 
Výkopy pro komunikace:  
plocha voz. z pol 5633. 
tl nová kce 65 cm  - 44 cm odstraněná kce 
1080,60*(0,65-0,44)=226,926 [A] </t>
  </si>
  <si>
    <t>Celkem 226,926 = 226,926</t>
  </si>
  <si>
    <t xml:space="preserve">ODVOZ NA SKLÁDKU DODAVATELE 
Drenáže: 0*0,3=0,000 [A] 
Přípojky UV: ((49-6)*5+6*10)*1,2*2,0=660,000 [B] 
Celkem: A+B=660,000 [C] 
napojení vpustí 
položku čerpat pouze po odsouhlasení TDI a AD </t>
  </si>
  <si>
    <t>Celkem 660 = 660,000</t>
  </si>
  <si>
    <t xml:space="preserve">viz. prův. a tech. zprávy, situace a vzorové řezy 
Odkopávky: 226,926=226,926 [B] </t>
  </si>
  <si>
    <t xml:space="preserve">z položky 9183E2 
vytěženou zeminou 
přípojky 
((49-6)*5+6*10)*1,2*1,2=396,000 [A] 
hv 
0*1,75*2*0,3=0,000 [B] 
Celkem: A+B=396,000 [C] </t>
  </si>
  <si>
    <t>Celkem 396 = 396,000</t>
  </si>
  <si>
    <t xml:space="preserve">přípojky 
((49-6)*5+6*10)*1,2*0,7=231,000 [A] </t>
  </si>
  <si>
    <t>Celkem 231 = 231,000</t>
  </si>
  <si>
    <t xml:space="preserve">VČETNĚ SVAHOVÁNÍ 
pro ohumusování 
viz. prův. a tech. zprávy, situace a vzorové řezy 
(170+1305+220)*(0,5+0,5)=1 695,000 [A] </t>
  </si>
  <si>
    <t xml:space="preserve">SMĚS STMELENÁ CEMENTEM SC C8/10 
viz. prův. a tech. zprávy, situace a vzorové řezy 
rozšíření vozovky v km 52,2 vlevo v křižovatce dl. 32 m 
45=45,000 [A] 
(32+60+60+32+160+50+20)*2*(0,05+0,02+0,05+0,030+0,20)=289,800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A+B+C+D=997,800 [E] </t>
  </si>
  <si>
    <t>Celkem 997,8 = 997,800</t>
  </si>
  <si>
    <t xml:space="preserve">ŠDA 0/32 GE 150 podle ČSN 73 6126-1 
viz. prův. a tech. zprávy, situace a vzorové řezy 
rozšíření vozovky v km 52,2 vlevo v křižovatce dl. 32 m 
45=45,000 [A] 
(32+60+60+32+160+50+20)*2*(0,05+0,02+0,05+0,030+0,20+0,10)=372,600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A+B+C+D=1 080,600 [E] </t>
  </si>
  <si>
    <t xml:space="preserve">viz. prův. a tech. zprávy, situace a vzorové řezy 
(170+1305+220)*2*0,50=1 695,000 [A] </t>
  </si>
  <si>
    <t>Celkem 832,2 = 832,200</t>
  </si>
  <si>
    <t>Celkem 11762 = 11762,000</t>
  </si>
  <si>
    <t>Celkem 11999,3 = 11999,300</t>
  </si>
  <si>
    <t xml:space="preserve">viz. prův. a tech. zprávy, situace a vzorové řezy 
km 51,100-51,270 nad přejezdem dl. 170 m (bez realizované OŽK na pozemku SŽDC) a křižovatka na Jamné 
1335-25*7+186=1 346,000 [A] 
km 51,315-52,620 dl. 1305 m (bez realizované OŽK na pozemku SŽDC) 
9064-94=8 970,000 [B] 
km 52,620-52,840 dl. 220 m 
1446=1 446,000 [C] 
Celkem: A+B+C=11 762,000 [D] </t>
  </si>
  <si>
    <t xml:space="preserve">viz. prův. a tech. zprávy, situace a vzorové řezy 
km 51,100-51,270 nad přejezdem dl. 170 m (bez realizované OŽK na pozemku SŽDC) a křižovatka na Jamné 
1335-25*7+186=1 346,000 [A] 
km 51,315-52,620 dl. 1305 m (bez realizované OŽK na pozemku SŽDC) 
9064-94=8 970,000 [B] 
km 52,620-52,840 dl. 220 m 
1446=1 446,000 [C] 
(170+1305+220)*2*(0,05+0,02)=237,300 [D] 
Celkem: A+B+C+D=11 999,300 [E] </t>
  </si>
  <si>
    <t xml:space="preserve">viz. prův. a tech. zprávy, situace a vzorové řezy 
rozšíření vozovky v km 52,2 vlevo v křižovatce dl. 32 m 
45=45,000 [A] 
(32+60+60+32+160+50+20)*2*(0,05+0,02+0,05+0,030)=124,200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A+B+C+D=832,200 [E] </t>
  </si>
  <si>
    <t xml:space="preserve">ostrůvky plocha 
km 52,2  
17=17,000 [A] </t>
  </si>
  <si>
    <t>Celkem 17 = 17,000</t>
  </si>
  <si>
    <t xml:space="preserve">(49-6)*5=215,000 [A] </t>
  </si>
  <si>
    <t>Celkem 215 = 215,000</t>
  </si>
  <si>
    <t xml:space="preserve">napojení vpustí 
položku čerpat pouze po odsouhlasení TDI a AD 
6*10=60,000 [A] </t>
  </si>
  <si>
    <t>Celkem 60 = 60,000</t>
  </si>
  <si>
    <t xml:space="preserve">49-6=43,000 [A] </t>
  </si>
  <si>
    <t xml:space="preserve">49=49,000 [A] </t>
  </si>
  <si>
    <t>Celkem 49 = 49,000</t>
  </si>
  <si>
    <t xml:space="preserve">samonivelační poklop 
27=27,000 [A] </t>
  </si>
  <si>
    <t>Celkem 27 = 27,000</t>
  </si>
  <si>
    <t xml:space="preserve">samonivelační hrnce 
32=32,000 [A] </t>
  </si>
  <si>
    <t>Celkem 32 = 32,000</t>
  </si>
  <si>
    <t xml:space="preserve">vybourání stávajících poklopů 
SAK 
25=25,000 [A] 
SA 
2=2,000 [B] 
Celkem: A+B=27,000 [C] </t>
  </si>
  <si>
    <t xml:space="preserve">vybourání stávajících hrnců 
soupe 
30=30,000 [A] 
HYP 
2=2,000 [B] 
Celkem: A+B=32,000 [C] </t>
  </si>
  <si>
    <t xml:space="preserve">Jamné - Jablonné 
N2 
5=od staničení 
8=do staničení 
DL. 80 M - KM 51,330-51,410 
DL. 116 M - KM 51,416-51,532 
DL. 40 M - KM 51,550-51,590 
DL. 24 M - KM 52,216-52,240 
DL. 187 M - KM 52,415-52,602 
80+116+40+24+187=447,000 [A] </t>
  </si>
  <si>
    <t>Celkem 447 = 447,000</t>
  </si>
  <si>
    <t xml:space="preserve">bílé bet. vodicí proužky tl. 100 mm 
5=od staničení 
8=do staničení 
vlevo 
5=51206,8=51292 
5=51315,8=51720 
5=52180,8=52210 
jen vodicí proužky 
5=52415,8=52602 
5=52621,8=52695 
5=52713,8=52840 
1,02*(86+405+30)*0,25=132,855 [A] 
1,02*(187+74+127)*0,25=98,940 [C] 
vpravo 
5=52180,8=52240 
jen vodicí proužky 
5=51760,8=52100 
5=52116,8=52180 
5=52260,8=52353 
5=52370,8=52415 
5=52470,8=52600 
5=52621,8=52760 
5=52790,8=52840 
1,02*(60)*0,25=15,300 [B] 
1,02*(340+64+93+45+130+139+50)*0,25=219,555 [D] 
Celkem: A+C+B+D=466,650 [E] </t>
  </si>
  <si>
    <t xml:space="preserve">5=od staničení 
8=do staničení 
vlevo 
5=51206,8=51292 
5=51315,8=51720 
5=52180,8=52210 
1,02*(86+405+30)=531,420 [A] 
vpravo 
5=51760,8=52240 
1,02*(480)=489,600 [B] 
odečet nájezdových obr. a přechodových pravých a levých 
-64-16-16=-96,000 [C] 
odečet nástupištních obrubníků 
-0=0,000 [D] 
Celkem: A+B+C+D=925,020 [E] </t>
  </si>
  <si>
    <t>Celkem 925,02 = 925,020</t>
  </si>
  <si>
    <t xml:space="preserve">nájezdový 
obrubník nájezdový 150/150/1000 
samostatné sjezdy, přechody a místa pro přecházení 
1,02*4*16=65,280 [A] </t>
  </si>
  <si>
    <t>Celkem 65,28 = 65,280</t>
  </si>
  <si>
    <t xml:space="preserve">přechodový 
obrubník přechodový levý 250-150/150/1000 
obrubník přechodový pravý 150-250/150/1000 
samostatné sjezdy, přechody a místa pro přecházení 
levý 16=16,000 [A] 
pravý 16=16,000 [B] 
Celkem: A+B=32,000 [C] </t>
  </si>
  <si>
    <t>TDI</t>
  </si>
  <si>
    <t>SILNIČNÍ A CHODNÍKOVÉ OBRUBY Z BETONOVÝCH OBRUBNÍKŮ ŠÍŘ 150MM - TDI a AD</t>
  </si>
  <si>
    <t>položku čerpat pouze po odsouhlasení TDI a AD 
chodníkový (silniční) obrubník 150/250/1000 
obrubníky Jablonné úsek podél firmy Isolit až k autobusovému nádraží</t>
  </si>
  <si>
    <t xml:space="preserve">položku čerpat pouze po odsouhlasení TDI a AD 
chodníkový (silniční) obrubník 150/250/1000 
obrubníky Jablonné úsek podél firmy Isolit až k autobusovému nádraží 
vlevo km 
52840-52425=415,000 [A] 
vpravo km 
52840-52240=600,000 [B] 
Celkem: A+B=1 015,000 [C] </t>
  </si>
  <si>
    <t>Celkem 1015 = 1015,000</t>
  </si>
  <si>
    <t xml:space="preserve">ostrůvky obvod 
19=19,000 [A] </t>
  </si>
  <si>
    <t xml:space="preserve">krajníky 
z pol 91743 
(19)*0,2=3,800 [A] </t>
  </si>
  <si>
    <t>Celkem 3,8 = 3,800</t>
  </si>
  <si>
    <t xml:space="preserve">včetně profrézování 
15 křižovatek, 5 asf. sjezdy 
15*15+5*5=250,000 [A] 
km 52,415-52,470 
55=55,000 [B] 
příčně 
4*7=28,000 [C] 
Celkem: A+B+C=333,000 [D] </t>
  </si>
  <si>
    <t xml:space="preserve">ostrůvky obvod 
(19)*0,25=4,750 [A] </t>
  </si>
  <si>
    <t>Celkem 4,75 = 4,750</t>
  </si>
  <si>
    <t xml:space="preserve">viz. prův. a tech. zprávy, situace a vzorové řezy 
ornice 
(170+1305+220)*(0,5+0,5)*0,10=169,500 [A] </t>
  </si>
  <si>
    <t xml:space="preserve">viz. prův. a tech. zprávy, situace a vzorové řezy 
(170+1305+220)*(0,5+0,5)=1 695,000 [A] </t>
  </si>
  <si>
    <t>SO 107.V</t>
  </si>
  <si>
    <t>SO 107 JAMNÉ – JABLONNÉ intravilán (vedlejší)</t>
  </si>
  <si>
    <t xml:space="preserve">chodníky 
křižovatka km 52,2 
50+105+3=158,000 [A] 
5*4=20,000 [B] 
přechody km 52,620 a 52,835 
2*2*8=32,000 [C] 
Celkem: A+B+C=210,000 [D] </t>
  </si>
  <si>
    <t xml:space="preserve">křižovatka km 52,2 
50+105+3=158,000 [A] 
přechody km 52,620 a 52,835 
2*2*4=16,000 [B] 
Celkem: A+B=174,000 [C] </t>
  </si>
  <si>
    <t>Celkem 174 = 174,000</t>
  </si>
  <si>
    <t xml:space="preserve">křižovatka km 52,2 
5*4=20,000 [A] 
přechody km 52,620 a 52,835 
2*2*4=16,000 [B] 
Celkem: A+B=36,000 [C] </t>
  </si>
  <si>
    <t>ČIŠTĚNÍ PROPUSTŮ OD NÁNOSŮ</t>
  </si>
  <si>
    <t>VČETNĚ POPLATKU ZA SKLÁDKU</t>
  </si>
  <si>
    <t xml:space="preserve">VČETNĚ POPLATKU ZA SKLÁDKU 
viz. prův. a tech. zprávy, situace a vzorové řezy 
čištění propustku  
příčné propustky  
54*12=648,000 [A] 
podélné propustky    
50*6=300,000 [B] 
Celkem: A+B=948,000 [C] </t>
  </si>
  <si>
    <t>Celkem 948 = 948,000</t>
  </si>
  <si>
    <t>- vodorovná a svislá doprava, přemístění, přeložení, manipulace s výkopkem a uložení na skládku 
VČETNĚ POPLATKU ZA SKLÁDKU</t>
  </si>
  <si>
    <t>91228</t>
  </si>
  <si>
    <t>SMĚROVÉ SLOUPKY Z PLAST HMOT VČETNĚ ODRAZNÉHO PÁSKU</t>
  </si>
  <si>
    <t xml:space="preserve">vzdálenost sloupků průměrně 30 m 
2*9580/30+1,333=640,000 [A] </t>
  </si>
  <si>
    <t>Celkem 640 = 640,000</t>
  </si>
  <si>
    <t>položka zahrnuje: 
- dodání a osazení sloupku včetně nutných zemních prací 
- vnitrostaveništní a mimostaveništní doprava 
- odrazky plastové nebo z retroreflexní fólie</t>
  </si>
  <si>
    <t>červené sloupky Z11g</t>
  </si>
  <si>
    <t xml:space="preserve">2+2=4,000 [A] </t>
  </si>
  <si>
    <t>91257</t>
  </si>
  <si>
    <t>ODRAŽEČE PROTI ZVĚŘI</t>
  </si>
  <si>
    <t>položka zahrnuje dodání a montáž odražeče včetně připevňovacích dílů</t>
  </si>
  <si>
    <t>91297</t>
  </si>
  <si>
    <t>DOPRAVNÍ ZRCADLO</t>
  </si>
  <si>
    <t xml:space="preserve">podjezd Těchonín 
křižovatka na Sobkovice 
1+1=2,000 [A] </t>
  </si>
  <si>
    <t>položka zahrnuje: 
- dodání a osazení zrcadla včetně nutných zemních prací 
- předepsaná povrchová úprava 
- vnitrostaveništní a mimostaveništní doprava 
- odrazky plastové nebo z retroreflexní fólie.</t>
  </si>
  <si>
    <t>914161</t>
  </si>
  <si>
    <t>DOPRAVNÍ ZNAČKY ZÁKLADNÍ VELIKOSTI HLINÍKOVÉ FÓLIE TŘ 1 - DODÁVKA A MONTÁŽ</t>
  </si>
  <si>
    <t>Obecná specifikace navržených SDZ: reflexní provedení; retroreflexní materiál min. třídy R1; základní velikost.</t>
  </si>
  <si>
    <t xml:space="preserve">P1 
2=2,000 [U] 
P2 
26+1=27,000 [A] 
P3 
2=2,000 [I] 
P4 
38=38,000 [B] 
P6 
2=2,000 [T] 
P7 
2=2,000 [AK] 
P8 
1=1,000 [AL] 
A1a 
1=1,000 [V] 
A6b 
3=3,000 [AM] 
A2b 
3=3,000 [C] 
A12a 
2+2+2=6,000 [Q] 
A12b 
5=5,000 [AF] 
A22 
1=1,000 [W] 
A29 
7=7,000 [X] 
A30 
0=0,000 [Z] 
A31a 
5=5,000 [AB] 
A31b 
5=5,000 [AC] 
A31c 
7=7,000 [AD] 
A32a 
3=3,000 [AE] 
B1 
1=1,000 [AH] 
B2 
1=1,000 [AN] 
B4 
1=1,000 [K] 
B13 - 6 t 
5=5,000 [AI] 
B16 - 3,7 m resp 2,0 m 
4+2=6,000 [AJ] 
B20a-30 - 40 - 70 
4+1+2=7,000 [D] 
B20b-30 
2=2,000 [E] 
B21a 
1=1,000 [N] 
B21b 
1=1,000 [O] 
B24a 
2=2,000 [AP] 
B24b 
2=2,000 [AQ] 
B28 
5=5,000 [AR] 
B29 
3=3,000 [AS] 
C4a 
8=8,000 [F] 
E3a - 50 m 
3=3,000 [L] 
E3b STOP - 150 m  
1=1,000 [AT] 
E2b 
16=16,000 [S] 
E4 - 1 km 
3=3,000 [AU] 
E5 - 3,5 t 
2=2,000 [AV] 
E7b 
15=15,000 [AW] 
E8a 
4=4,000 [AX] 
E13 
4+2=6,000 [AY] 
IJ4b 
14=14,000 [AZ] 
IP4b 
1=1,000 [AO] 
IP5 - 40 
2=2,000 [BA] 
IP6 
4=4,000 [BB] 
IP10a 
1=1,000 [BD] 
IP10b 
2=2,000 [BE] 
IP11a 
6=6,000 [BF] 
IP11b 
1=1,000 [BG] 
IP12 
5+1=6,000 [BH] 
IS3a 
3+5=8,000 [M] 
IS3b 
1=1,000 [BI] 
IS3c 
3+5+1+3+4+2+3=21,000 [BJ] 
IS16b - 311 
2=2,000 [BL] 
IS13 - TĚCHONÍN 4 
2=2,000 [BP] 
IS24b 
1=1,000 [BM] 
IS24c 
1=1,000 [BN] 
IZ4a (dříve IS12a) 
8=8,000 [BK] 
IZ4b (dříve IS12b) 
6=6,000 [J] 
Z3 
3=3,000 [H] 
C14a Vyčkejte odjezdu autobusu 
3=3,000 [BQ] 
C14a Přejděte až ke stojícímu autobusu 
1=1,000 [BR] 
Z9 žluté a černé pruhy (značka má velikost tvar směrovací desky levé) 
12=12,000 [BS] 
Celkem: U+A+I+B+T+AK+AL+V+AM+C+Q+AF+W+X+Z+AB+AC+AD+AE+AH+AN+K+AI+AJ+D+E+N+O+AP+AQ+AR+AS+F+L+AT+S+AU+AV+AW+AX+AY+AZ+AO+BA+BB+BD+BE+BF+BG+BH+M+BI+BJ+BL+BP+BM+BN+BK+J+H+BQ+BR+BS=321,000 [BO] </t>
  </si>
  <si>
    <t>Celkem 321 = 321,000</t>
  </si>
  <si>
    <t>položka zahrnuje: 
- dodávku a montáž značek v požadovaném provedení</t>
  </si>
  <si>
    <t>914461</t>
  </si>
  <si>
    <t>DOPRAVNÍ ZNAČKY 100X150CM HLINÍKOVÉ FÓLIE TŘ 1 - DODÁVKA A MONTÁŽ</t>
  </si>
  <si>
    <t xml:space="preserve">IS10c 
návěst změny směru jízdy (před trvalou překážkou) 
6=6,000 [AG] 
IS9c 
návěst před křižovatkou (informuje o omezení za křižovatkou) 
1=1,000 [BC] 
Celkem: AG+BC=7,000 [BD] </t>
  </si>
  <si>
    <t>914941</t>
  </si>
  <si>
    <t>SLOUPKY A STOJKY DOPRAVNÍCH ZNAČEK Z HLINÍK TRUBEK DO PATKY - DODÁVKA A MONTÁŽ</t>
  </si>
  <si>
    <t xml:space="preserve">odečítám dodatkové tabulky E__ 
286+1+(7*2)-42=259,000 [A] </t>
  </si>
  <si>
    <t>položka zahrnuje: 
- sloupky a upevňovací zařízení včetně jejich osazení (betonová patka, zemní práce)</t>
  </si>
  <si>
    <t>915111</t>
  </si>
  <si>
    <t>VODOROVNÉ DOPRAVNÍ ZNAČENÍ BARVOU HLADKÉ - DODÁVKA A POKLÁDKA</t>
  </si>
  <si>
    <t xml:space="preserve">z položek 915231 a 915221 
3 592,500+154,000=3 746,500 [A] </t>
  </si>
  <si>
    <t>Celkem 3746,5 = 3746,500</t>
  </si>
  <si>
    <t>položka zahrnuje: 
- dodání a pokládku nátěrového materiálu (měří se pouze natíraná plocha) 
- předznačení a reflexní úpravu</t>
  </si>
  <si>
    <t>915221</t>
  </si>
  <si>
    <t>VODOR DOPRAV ZNAČ PLASTEM STRUKTURÁLNÍ NEHLUČNÉ - DOD A POKLÁDKA</t>
  </si>
  <si>
    <t xml:space="preserve">zastávky V11a 
8*(12*0,125*4)=48,000 [A] 
v zálivu 
6*(20*0,125*4)=60,000 [B] 
přechod V7a 
2*7*4*0,5=28,000 [C] 
V13 
3*6=18,000 [D] 
Celkem: A+B+C+D=154,000 [E] </t>
  </si>
  <si>
    <t>Celkem 154 = 154,000</t>
  </si>
  <si>
    <t>915231</t>
  </si>
  <si>
    <t>VODOR DOPRAV ZNAČ PLASTEM PROFIL ZVUČÍCÍ - DOD A POKLÁDKA</t>
  </si>
  <si>
    <t>VDZ bude provedeno v bílé barvě s retroreflexní zvučící úpravou. Značení bude z plastických materiálů strojově 
nanášených za studena s dlouhodobou životností. Technické parametry vodorovných dopravních značek (denní 
a noční viditelnost, drsnost) musí být v souladu s ČSN EN 1436. Požadavky na materiál stanoví ČSN EN 1423, 
ČSN EN 1424, ČSN EN 1790, ČSN EN 1871</t>
  </si>
  <si>
    <t xml:space="preserve">V4, V1a, V4 
(9580)*(0,125+0,125+0,125)=3 592,500 [A] </t>
  </si>
  <si>
    <t>Celkem 3592,5 = 3592,500</t>
  </si>
  <si>
    <t>Zemina a kamení (17 05 04) Investor požaduje k fakturaci této položky doložit vážní lístky ze skládky a doklad o úhradě poplatku za skládku za uvedený materiál z této stavby.</t>
  </si>
  <si>
    <t xml:space="preserve">kamenná suť(2,2t/m3) a zemina(1,9t/m3) 
kubatura s přepočtem na tuny 
pol.131738    4,55*1,9=8,645 [G] 
G=8,645 [E] </t>
  </si>
  <si>
    <t>Celkem 8,645 = 8,645</t>
  </si>
  <si>
    <t>železový beton nebo suť</t>
  </si>
  <si>
    <t xml:space="preserve">železobetonová suť 
pol. 966168  stávající zeď 12,248=12,248 [C] 
přepočet m3 na tuny 
C*2,5=30,620 [B] </t>
  </si>
  <si>
    <t>Celkem 30,62 = 30,620</t>
  </si>
  <si>
    <t>131738</t>
  </si>
  <si>
    <t>HLOUBENÍ JAM ZAPAŽ I NEPAŽ TŘ. I, ODVOZ NA SKLÁDKU DODAVATELE</t>
  </si>
  <si>
    <t>odvoz na skládku bude v režii zhotovitele</t>
  </si>
  <si>
    <t xml:space="preserve">výkopy okolo opěrné zdi 
plocha příčného řezuxdélka  (m3) 
0,26*17,5=4,550 [A] 
souvisí s pol.014102.1 - poplatky 
viz technická zpráva, půdorys a řezy </t>
  </si>
  <si>
    <t>Celkem 4,55 = 4,550</t>
  </si>
  <si>
    <t xml:space="preserve">zásypy okolo opěrné zdi 
plocha příčného řezuxdélka  (m3) 
0,26*17,5=4,550 [A] 
viz technická zpráva, půdorys a řezy </t>
  </si>
  <si>
    <t>Svislé konstrukce</t>
  </si>
  <si>
    <t>317325</t>
  </si>
  <si>
    <t>ŘÍMSY ZE ŽELEZOBETONU DO C30/37</t>
  </si>
  <si>
    <t xml:space="preserve">římsa zdi 
tloušťkaxšířkaxdélka (m3) 
0,15*0,74*16,33=1,813 [A] 
viz technická zpráva, půdorys a řezy </t>
  </si>
  <si>
    <t>Celkem 1,813 = 1,813</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</si>
  <si>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</si>
  <si>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327314</t>
  </si>
  <si>
    <t>ZDI OPĚRNÉ, ZÁRUBNÍ, NÁBŘEŽNÍ Z PROSTÉHO BETONU DO C25/30</t>
  </si>
  <si>
    <t xml:space="preserve">Dřík zdi 
(plocha příčného řezu - plocha římsy)xdélka (m3) 
(0,76-0,74*0,15)*16,33=10,598 [A] 
viz technická zpráva, půdorys a řezy </t>
  </si>
  <si>
    <t>Celkem 10,598 = 10,598</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</si>
  <si>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</si>
  <si>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</si>
  <si>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</si>
  <si>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 xml:space="preserve">výztuž římsy a smykové kotevní výztuže 
(kubatura římsy + dříku) x 0,2 t/m3 (t) 
(1,813+10,598)*0,2=2,4822 [C] 
3xR20/m dl.0,6 m ... 50 ks 
hmotnost R20 kg/m ... 0,02*0,02/4*3,14*7850=2,465 [A] 
početxdélkaxhmotnost/mx0,001(převod na tuny) 
50*0,6*A*0,001=0,074 [B] 
Celkem: C+B=2,4822+0,074 = 2,5562 [D] 
viz technická zpráva, půdorys a řezy </t>
  </si>
  <si>
    <t>Celkem 2,556 = 2,556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</si>
  <si>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</si>
  <si>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t>
  </si>
  <si>
    <t>Vodorovné konstrukce</t>
  </si>
  <si>
    <t>6</t>
  </si>
  <si>
    <t>Úpravy povrchů, podlahy, výplně otvorů</t>
  </si>
  <si>
    <t>711221</t>
  </si>
  <si>
    <t>IZOLACE ZVLÁŠT KONSTR PROTI TLAK VODĚ ASFALT NÁTĚRY</t>
  </si>
  <si>
    <t xml:space="preserve">1xAlp+2xAln 
počet vrstevxvýškaxdélka +2xplocha příčného řezu (m2) 
3*(0,4+1)*16,33+0,75*2=70,086 [A] 
viz technická zpráva, půdorys a řezy </t>
  </si>
  <si>
    <t>Celkem 70,086 = 70,086</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</si>
  <si>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</si>
  <si>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711509</t>
  </si>
  <si>
    <t>OCHRANA IZOLACE NA POVRCHU TEXTILIÍ</t>
  </si>
  <si>
    <t xml:space="preserve">Plocha jedné nátěrové vrstvy viz pol.711221 
geotextilie min.600g/m2 
(m2) 
24,362=24,362 [A] 
viz technická zpráva, půdorys a řezy </t>
  </si>
  <si>
    <t>Celkem 24,362 = 24,362</t>
  </si>
  <si>
    <t>položka zahrnuje: 
- dodání  předepsaného ochranného materiálu 
- zřízení ochrany izolace</t>
  </si>
  <si>
    <t>74A480</t>
  </si>
  <si>
    <t>VRTÁNÍ A OSAZENÍ KOTEVNÍHO ŠROUBU PRO KONSTRUKCE TV V BETONU NEBO SKÁLE</t>
  </si>
  <si>
    <t xml:space="preserve">kotvení betonářské výztuže do stávajícího základu 
(ks) 
50=50,000 [A] 
viz technická zpráva, půdorys a řezy </t>
  </si>
  <si>
    <t>Celkem 50 = 50,000</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</si>
  <si>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</si>
  <si>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78385</t>
  </si>
  <si>
    <t>NÁTĚRY BETON KONSTR TYP S6 (OS-DII)</t>
  </si>
  <si>
    <t xml:space="preserve">nátěrová ochrana povrchu zdi 
obvod příčného řezuxdélka 
(0,74+0,15+0,73)*16,33=26,455 [A] 
viz technická zpráva, půdorys a řezy </t>
  </si>
  <si>
    <t>Celkem 26,455 = 26,455</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</si>
  <si>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</si>
  <si>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966168</t>
  </si>
  <si>
    <t>BOURÁNÍ KONSTRUKCÍ ZE ŽELEZOBETONU A ODVOZ NA SKLÁDKU DODAVATELE</t>
  </si>
  <si>
    <t>Odvoz na skládku bude v režii zhotovitele</t>
  </si>
  <si>
    <t xml:space="preserve">Vybourání části opěrné zdi k pracovní spáře včetně začištění spáry 
plocha příčného řezu x délka (m3) 
0,75*16,33=12,248 [A] 
souvisí s pol.014102.3 - poplatky 
viz technická zpráva, půdorys a řezy </t>
  </si>
  <si>
    <t>Celkem 12,248 = 12,248</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</si>
  <si>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</si>
  <si>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kamenná suť(2,2t/m3) a zemina(1,9t/m3) 
kubatura s přepočtem na tuny 
pol.966138    0,96*2,2=2,112 [G] 
G=2,112 [E] </t>
  </si>
  <si>
    <t>Celkem 2,112 = 2,112</t>
  </si>
  <si>
    <t>327212</t>
  </si>
  <si>
    <t>ZDI OPĚRNÉ, ZÁRUBNÍ, NÁBŘEŽNÍ Z LOMOVÉHO KAMENE NA MC</t>
  </si>
  <si>
    <t xml:space="preserve">15 % objemu zdi z nového materiálu - použít stejně vyhlížející kameny pro zídku (kvádry nebo placaté tvary šedé žuly) 
včetně cementové malty 10 a spárovací malty 5 
poměr objemuxdélkaxvýškaxtloušťka (m3) 
0,15*10*1,2*0,4=0,720 [A] </t>
  </si>
  <si>
    <t>Celkem 0,72 = 0,720</t>
  </si>
  <si>
    <t>položka zahrnuje dodávku a osazení lomového kamene, jeho výběr a případnou úpravu, dodávku předepsané malty, spárování.</t>
  </si>
  <si>
    <t>327215</t>
  </si>
  <si>
    <t>PŘEZDĚNÍ ZDÍ Z KAMENNÉHO ZDIVA</t>
  </si>
  <si>
    <t xml:space="preserve">Přezdění části zdi u pošty 
dl.10 m výška 1,2 m tloušťka 0,4 m 
po odstranění konstrukčních vrstev vozovky bude sanována opěrná zídka u pošty očištěním tlakovou vodou, přezděním spodní čáti zdi a přespárováním 
potřeba nového materiálu cca 15% objemu kamene 
výplň cementová malta 10  
tloušťka x výška x délka (m3) 
0,4*1,2*10=4,800 [A] 
viz technická zpráva </t>
  </si>
  <si>
    <t>Celkem 4,8 = 4,800</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</si>
  <si>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</si>
  <si>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 xml:space="preserve">Ztužení základu zdi - pro zajištění stability zídky bude zídka zesílena základovým pasem  C25/30 XA2,XC2,XF1 
šířkaxvýškaxdélka (m3) 
(0,6*0,3)*16,33=2,939 [A] 
viz technická zpráva </t>
  </si>
  <si>
    <t>Celkem 2,939 = 2,939</t>
  </si>
  <si>
    <t>327368</t>
  </si>
  <si>
    <t>VÝZTUŽ ZDÍ OPĚR, ZÁRUB, NÁBŘEŽ ZE SVAŘ SÍTÍ</t>
  </si>
  <si>
    <t xml:space="preserve">vyztužení základu dvěma vrstvami KARI sítí 4x4/150x150 
šířkaxdélkaxpočetxjednotková hmotnost v (t) 
0,4*10*2*0,00135=0,011 [A] </t>
  </si>
  <si>
    <t>Celkem 0,011 = 0,011</t>
  </si>
  <si>
    <t>62745</t>
  </si>
  <si>
    <t>SPÁROVÁNÍ STARÉHO ZDIVA CEMENTOVOU MALTOU</t>
  </si>
  <si>
    <t xml:space="preserve">Pro spárování kamenné zídky 
jemná cementová malta 5 
výškaxdélka zdi (m2) 
1*10=10,000 [A] </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</si>
  <si>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</si>
  <si>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78312</t>
  </si>
  <si>
    <t>PROTIKOROZ OCHRANA OCEL KONSTR NÁTĚREM VÍCEVRST</t>
  </si>
  <si>
    <t xml:space="preserve">Obnova protikorozní ochrany zábradlí 
počet vrstev x délka (m) x plocha /m2 
2*10*1,4=28,000 [A] 
viz technická zpráva </t>
  </si>
  <si>
    <t>Celkem 28 = 28,000</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</si>
  <si>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</si>
  <si>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 xml:space="preserve">nátěrová ochrana povrchu zdi 
obvod příčného řezuxdélka 
(1+0,4)*10=14,000 [A] 
viz technická zpráva </t>
  </si>
  <si>
    <t>938542</t>
  </si>
  <si>
    <t>OČIŠTĚNÍ BETON KONSTR OTRYSKÁNÍM TLAK VODOU DO 500 BARŮ</t>
  </si>
  <si>
    <t xml:space="preserve">otryskání povrchu konstrukce 
délkaxvýška+délkaxtloušťka  (m2) 
10*1+10*0,4=14,000 [A] 
viz technická zpráva </t>
  </si>
  <si>
    <t>položka zahrnuje očištění předepsaným způsobem včetně odklizení vzniklého odpadu</t>
  </si>
  <si>
    <t>966138</t>
  </si>
  <si>
    <t>BOURÁNÍ KONSTRUKCÍ Z KAMENE NA MC S ODVOZEM NA SKLÁDKU DODAVATELE</t>
  </si>
  <si>
    <t xml:space="preserve">odpad vzniklý při přezdívání zídky u pošty, cca 20% celkového objemu 
poměr objemuxdélkaxvýškaxtlouš'ťka (m3) 
0,2*10*1,2*0,4=0,960 [A] 
poplatek pol.014102.1 </t>
  </si>
  <si>
    <t>Celkem 0,96 = 0,960</t>
  </si>
  <si>
    <t>11120</t>
  </si>
  <si>
    <t>ODSTRANĚNÍ KŘOVIN ODVOZ NA ŘÍZENOU SKLÁDKU</t>
  </si>
  <si>
    <t>ODVOZ NA ŘÍZENOU SKLÁDKU</t>
  </si>
  <si>
    <t>odstranění křovin a stromů do průměru 100 mm 
doprava dřevin bez ohledu na vzdálenost 
spálení na hromadách nebo štěpkování</t>
  </si>
  <si>
    <t>11211</t>
  </si>
  <si>
    <t>KÁCENÍ STROMŮ D KMENE DO 0,5M</t>
  </si>
  <si>
    <t>kmeny stromů budou odvezeny na skládku Klášterec n.O., cca 10-15 km, kde budou uloženy bez 
poplatku</t>
  </si>
  <si>
    <t xml:space="preserve">SO 101 Mladkov 
4=4,000 [A] 
SO 102  
2=2,000 [B] 
SO 106 serpentiny 
5=5,000 [C] 
Celkem: A+B+C=11,000 [D] </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</si>
  <si>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t>
  </si>
  <si>
    <t>11212</t>
  </si>
  <si>
    <t>KÁCENÍ STROMŮ D KMENE DO 0,9M</t>
  </si>
  <si>
    <t xml:space="preserve">SO 101 Mladkov 
5=5,000 [A] 
SO 102 
3=3,000 [B] 
SO 103 
3=3,000 [E] 
SO 106 serpentiny 
6=6,000 [C] 
Celkem: A+B+C+E=17,000 [D] </t>
  </si>
  <si>
    <t>11221</t>
  </si>
  <si>
    <t>ODSTRANĚNÍ PAŘEZŮ D DO 0,5M</t>
  </si>
  <si>
    <t>ODVOZ PAŘEZŮ NA ŘÍZENOU SKLÁDKU</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</si>
  <si>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</si>
  <si>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</si>
  <si>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</si>
  <si>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184721</t>
  </si>
  <si>
    <t>BIT</t>
  </si>
  <si>
    <t>ZDRAVOTNÍ ŘEZ VĚTVÍ STROMŮ KMENE D DO 50CM</t>
  </si>
  <si>
    <t xml:space="preserve">SO 101 Mladkov 
5=5,000 [A] 
SO 102 
5=25,000 [B] 
SO 103 
5=5,000 [C] 
SO 104 
5=5,000 [D] 
SO 105 
5=5,000 [E] 
SO 106 serpentiny 
5=5,000 [F] 
SO 107 
5=5,000 [G] 
Celkem: A+B+C+D+E+F+G=55,000 [H] </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</si>
  <si>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</si>
  <si>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184722</t>
  </si>
  <si>
    <t>ZDRAVOTNÍ ŘEZ VĚTVÍ STROMŮ KMENE D DO 90CM</t>
  </si>
  <si>
    <t>18481</t>
  </si>
  <si>
    <t>OCHRANA STROMŮ BEDNĚNÍM</t>
  </si>
  <si>
    <t xml:space="preserve">10*2,5*3,14*0,5=39,250 [A] </t>
  </si>
  <si>
    <t>Celkem 39,25 = 39,250</t>
  </si>
  <si>
    <t>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</si>
  <si>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</si>
  <si>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</si>
  <si>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 xml:space="preserve">náhradní výsadby v počtu 
5 ex. javoru klenu, Acer pseudoplatanus, 5 ex. javoru mléče, Acer platanoides, 5 ex. jasanu 
ztepilého, Fraxinus excelsior, 5 ex. lípy velkolisté, Tilia platyphyllos, a 5 ex. dubu letního, Quercus 
robur, vše ve velikosti obvodu kmene 12-14 (ve výšce nad kořenovým krčkem) podél silnice II. 
třídy II/311 
SO 101 Mladkov 
9=9,000 [A] 
SO 102 
5=5,000 [B] 
SO 103 
3=3,000 [E] 
SO 106 serpentiny 
11=11,000 [C] 
Celkem: A+B+C+E=28,000 [D] </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</si>
  <si>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</si>
  <si>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914162</t>
  </si>
  <si>
    <t>DOPRAVNÍ ZNAČKY ZÁKLADNÍ VELIKOSTI HLINÍKOVÉ FÓLIE TŘ 1 - MONTÁŽ S PŘEMÍSTĚNÍM</t>
  </si>
  <si>
    <t>viz složka A.5</t>
  </si>
  <si>
    <t xml:space="preserve">pro obě etapy úplných uzavírek Mladkov (dva úseky), Těchonín a serpentiny celkem 
B1 počet 4*4=16,000 [G] 
E13 text MIMO VOZIDEL STAVBY  počet 4*4=16,000 [B] 
E3  vzd 1500 m počet 2*4=8,000 [P] 
IP10a 4=4,000 [K] 
IS11b 13+2=15,000 [C] 
IS11c 15=15,000 [D] 
Celkem: G+B+P+K+C+D=74,000 [Q] </t>
  </si>
  <si>
    <t>Celkem 74 = 74,000</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</si>
  <si>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</si>
  <si>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</si>
  <si>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</si>
  <si>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 xml:space="preserve">44=44,000 [A] </t>
  </si>
  <si>
    <t>Celkem 44 = 44,000</t>
  </si>
  <si>
    <t>Položka zahrnuje odstranění, demontáž a odklizení materiálu s odvozem na předepsané místo</t>
  </si>
  <si>
    <t>914169</t>
  </si>
  <si>
    <t>DOPRAV ZNAČKY ZÁKL VEL HLINÍK FÓLIE TŘ 1 - NÁJEMNÉ</t>
  </si>
  <si>
    <t>KSDEN</t>
  </si>
  <si>
    <t xml:space="preserve">Doba 9 měsíců =270 dní 
44*270=11 880,000 [A] </t>
  </si>
  <si>
    <t>Celkem 11880 = 11880,000</t>
  </si>
  <si>
    <t>položka zahrnuje sazbu za pronájem dopravních značek a zařízení, počet jednotek je určen jako součin počtu značek a počtu dní použití</t>
  </si>
  <si>
    <t>914422</t>
  </si>
  <si>
    <t>DOPRAVNÍ ZNAČKY 100X150CM OCELOVÉ FÓLIE TŘ 1 - MONTÁŽ S PŘEMÍSTĚNÍM</t>
  </si>
  <si>
    <t xml:space="preserve">IP22  
6=6,000 [A] </t>
  </si>
  <si>
    <t>914423</t>
  </si>
  <si>
    <t>DOPRAVNÍ ZNAČKY 100X150CM OCELOVÉ FÓLIE TŘ 1 - DEMONTÁŽ</t>
  </si>
  <si>
    <t xml:space="preserve">6=6,000 [A] </t>
  </si>
  <si>
    <t>914429</t>
  </si>
  <si>
    <t>DOPRAV ZNAČ 100X150CM OCEL FÓLIE TŘ 1 - NÁJEMNÉ</t>
  </si>
  <si>
    <t xml:space="preserve">Doba 9 měsíců =270 dní 
6*270=1 620,000 [A] </t>
  </si>
  <si>
    <t>Celkem 1620 = 1620,000</t>
  </si>
  <si>
    <t>916121</t>
  </si>
  <si>
    <t>DOPRAV SVĚTLO VÝSTRAŽ SOUPRAVA 3KS - DOD A MONTÁŽ</t>
  </si>
  <si>
    <t xml:space="preserve">2 na úplnou uzavírku komunikace 
2=2,000 [A] </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</si>
  <si>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</si>
  <si>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916122</t>
  </si>
  <si>
    <t>DOPRAV SVĚTLO VÝSTRAŽ SOUPRAVA 3KS - MONTÁŽ S PŘESUNEM</t>
  </si>
  <si>
    <t xml:space="preserve">1*2=2,000 [A] </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</si>
  <si>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</si>
  <si>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</si>
  <si>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</si>
  <si>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 xml:space="preserve">2=2,000 [A] </t>
  </si>
  <si>
    <t>Položka zahrnuje odstranění, demontáž a odklizení zařízení s odvozem na předepsané místo</t>
  </si>
  <si>
    <t>916152</t>
  </si>
  <si>
    <t>SEMAFOROVÁ PŘENOSNÁ SOUPRAVA - MONTÁŽ S PŘESUNEM</t>
  </si>
  <si>
    <t xml:space="preserve">pro realizaci úseků OŽK po polovinách vozovky </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</si>
  <si>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</si>
  <si>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916153</t>
  </si>
  <si>
    <t>SEMAFOROVÁ PŘENOSNÁ SOUPRAVA - DEMONTÁŽ</t>
  </si>
  <si>
    <t>916159</t>
  </si>
  <si>
    <t>SEMAFOROVÁ PŘENOSNÁ SOUPRAVA - NÁJEMNÉ</t>
  </si>
  <si>
    <t xml:space="preserve">pro realizaci úseků OŽK po polovinách vozovky 
Doba 9 měsíců =270 dní 
270=270,000 [A] </t>
  </si>
  <si>
    <t>Celkem 270 = 270,000</t>
  </si>
  <si>
    <t>položka zahrnuje sazbu za pronájem zařízení. Počet měrných jednotek se určí jako součin počtu zařízení a počtu dní použití.</t>
  </si>
  <si>
    <t>916321</t>
  </si>
  <si>
    <t>DOPRAVNÍ ZÁBRANY Z2 S FÓLIÍ TŘ 2 - DOD A MONTÁŽ</t>
  </si>
  <si>
    <t xml:space="preserve">zábrany Z2  
2=2,000 [A] </t>
  </si>
  <si>
    <t>položka zahrnuje: 
- dodání zařízení v předepsaném provedení včetně jejich osazení 
- údržbu po celou dobu trvání funkce, náhradu zničených nebo ztracených kusů, nutnou opravu poškozených částí</t>
  </si>
  <si>
    <t>916322</t>
  </si>
  <si>
    <t>DOPRAVNÍ ZÁBRANY Z2 S FÓLIÍ TŘ 2 - MONTÁŽ S PŘESUNEM</t>
  </si>
  <si>
    <t xml:space="preserve">zábrany Z2  
2*4=8,000 [A] </t>
  </si>
  <si>
    <t>Celkem 8 = 8,000</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</si>
  <si>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</si>
  <si>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</si>
  <si>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</si>
  <si>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916361</t>
  </si>
  <si>
    <t>SMĚROVACÍ DESKY Z4 OBOUSTR S FÓLIÍ TŘ 2 - DOD A MONTÁŽ</t>
  </si>
  <si>
    <t xml:space="preserve">pro realizaci úseků OŽK po polovinách vozovky 
desky Z4 po 10 m 
úseky délky 500 m 
50=50,000 [A] </t>
  </si>
  <si>
    <t>916362</t>
  </si>
  <si>
    <t>SMĚROVACÍ DESKY Z4 OBOUSTR S FÓLIÍ TŘ 2 - MONTÁŽ S PŘESUNEM</t>
  </si>
  <si>
    <t xml:space="preserve">pro realizaci úseků OŽK po polovinách vozovky 
desky Z4 po 10 m 
úseky délky 500 m 
50*(7000/500)=700,000 [A] </t>
  </si>
  <si>
    <t>Celkem 700 = 700,000</t>
  </si>
  <si>
    <t>916363</t>
  </si>
  <si>
    <t>SMĚROVACÍ DESKY Z4 OBOUSTR S FÓLIÍ TŘ 2 - DEMONTÁŽ</t>
  </si>
  <si>
    <t xml:space="preserve">desky Z4 po 10 m 
50=50,000 [A] </t>
  </si>
  <si>
    <t>916531</t>
  </si>
  <si>
    <t>PATKA PRO VODÍCÍ DESKY SAMOSTATNÁ DO 10KG - DOD A MONTÁŽ</t>
  </si>
  <si>
    <t>včetně demontáže</t>
  </si>
  <si>
    <t xml:space="preserve">včetně demontáže 
50=50,000 [A]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</si>
</sst>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22">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auto="1"/>
      </top>
      <bottom style="thin">
        <color auto="1"/>
      </bottom>
      <diagonal/>
    </border>
    <border>
      <left/>
      <right/>
      <top style="thin">
        <color auto="1"/>
      </top>
      <bottom style="thin">
        <color auto="1"/>
      </bottom>
      <diagonal/>
    </border>
    <border>
      <left/>
      <right style="thin">
        <color rgb="FF000000"/>
      </right>
      <top style="thin">
        <color auto="1"/>
      </top>
      <bottom style="thin">
        <color auto="1"/>
      </bottom>
      <diagonal/>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6">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4"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4" fontId="4" fillId="0" borderId="1" xfId="6"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6" xfId="0" applyFill="1" applyBorder="1"/>
    <xf numFmtId="0" fontId="6" fillId="2" borderId="5" xfId="7" applyFill="1" applyBorder="1">
      <alignment horizontal="left" vertical="center" wrapText="1"/>
    </xf>
    <xf numFmtId="0" fontId="6" fillId="2" borderId="0" xfId="7" applyFill="1">
      <alignment horizontal="left" vertical="center" wrapText="1"/>
    </xf>
    <xf numFmtId="0" fontId="0" fillId="2" borderId="7" xfId="0" applyFill="1" applyBorder="1" applyAlignment="1">
      <alignment horizontal="center"/>
    </xf>
    <xf numFmtId="164" fontId="0" fillId="2" borderId="7" xfId="0" applyNumberFormat="1" applyFill="1" applyBorder="1" applyAlignment="1">
      <alignment horizontal="center"/>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4"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5" fontId="0" fillId="0" borderId="7" xfId="0" applyNumberFormat="1" applyBorder="1" applyAlignment="1">
      <alignment horizontal="center"/>
    </xf>
    <xf numFmtId="164" fontId="0" fillId="4" borderId="7" xfId="0" applyNumberFormat="1" applyFill="1" applyBorder="1" applyAlignment="1" applyProtection="1">
      <alignment horizontal="center"/>
      <protection locked="0"/>
    </xf>
    <xf numFmtId="164" fontId="0" fillId="0" borderId="7" xfId="0" applyNumberFormat="1" applyBorder="1" applyAlignment="1">
      <alignment horizontal="center"/>
    </xf>
    <xf numFmtId="164" fontId="0" fillId="0" borderId="0" xfId="0" applyNumberFormat="1"/>
    <xf numFmtId="0" fontId="0" fillId="0" borderId="5" xfId="0" applyBorder="1"/>
    <xf numFmtId="0" fontId="0" fillId="0" borderId="6" xfId="0" applyBorder="1"/>
    <xf numFmtId="0" fontId="8" fillId="0" borderId="7" xfId="0" applyFont="1" applyBorder="1" applyAlignment="1">
      <alignment wrapText="1"/>
    </xf>
    <xf numFmtId="0" fontId="0" fillId="0" borderId="0" xfId="0" applyAlignment="1">
      <alignment wrapText="1"/>
    </xf>
    <xf numFmtId="0" fontId="0" fillId="0" borderId="16" xfId="0" applyBorder="1"/>
    <xf numFmtId="0" fontId="0" fillId="0" borderId="17" xfId="0" applyBorder="1"/>
    <xf numFmtId="0" fontId="0" fillId="0" borderId="18" xfId="0" applyBorder="1"/>
    <xf numFmtId="0" fontId="7" fillId="2" borderId="19" xfId="0" applyFont="1" applyFill="1" applyBorder="1"/>
    <xf numFmtId="0" fontId="7" fillId="2" borderId="20" xfId="0" applyFont="1" applyFill="1" applyBorder="1"/>
    <xf numFmtId="0" fontId="0" fillId="2" borderId="21" xfId="0" applyFill="1" applyBorder="1"/>
    <xf numFmtId="0" fontId="6" fillId="2" borderId="0" xfId="7" applyFill="1" applyAlignment="1">
      <alignment horizontal="right" vertical="center" wrapText="1"/>
    </xf>
    <xf numFmtId="0" fontId="0" fillId="2" borderId="0" xfId="0" applyFill="1" applyAlignment="1">
      <alignment horizontal="right"/>
    </xf>
    <xf numFmtId="0" fontId="3" fillId="2" borderId="0" xfId="2" applyFill="1" applyAlignment="1">
      <alignment horizontal="left" vertical="center" wrapText="1"/>
    </xf>
    <xf numFmtId="0" fontId="0" fillId="2" borderId="0" xfId="0" applyFill="1" applyAlignment="1"/>
    <xf numFmtId="0" fontId="5" fillId="3" borderId="8" xfId="4" applyFill="1" applyBorder="1" applyAlignment="1">
      <alignment horizontal="center" vertical="center" wrapText="1"/>
    </xf>
    <xf numFmtId="0" fontId="5" fillId="3" borderId="9" xfId="4" applyFill="1" applyBorder="1" applyAlignment="1">
      <alignment horizontal="center" vertical="center" wrapText="1"/>
    </xf>
    <xf numFmtId="0" fontId="5" fillId="3" borderId="1" xfId="4" applyFill="1" applyBorder="1" applyAlignment="1">
      <alignment horizontal="center" vertical="center" wrapText="1"/>
    </xf>
    <xf numFmtId="0" fontId="5" fillId="3" borderId="10" xfId="4" applyFill="1" applyBorder="1" applyAlignment="1">
      <alignment horizontal="center" vertical="center" wrapText="1"/>
    </xf>
  </cellXfs>
  <cellStyles count="14">
    <cellStyle name="NadpisRekapitulaceSoupisPraciStyle" xfId="2" xr:uid="{00000000-0005-0000-0000-000002000000}"/>
    <cellStyle name="NadpisStrukturyStyle" xfId="8" xr:uid="{00000000-0005-0000-0000-000008000000}"/>
    <cellStyle name="NadpisySloupcuStyle" xfId="4" xr:uid="{00000000-0005-0000-0000-000004000000}"/>
    <cellStyle name="NormalBoldLeftStyle" xfId="5" xr:uid="{00000000-0005-0000-0000-000005000000}"/>
    <cellStyle name="NormalBoldRightStyle" xfId="6" xr:uid="{00000000-0005-0000-0000-000006000000}"/>
    <cellStyle name="NormalBoldStyle" xfId="10" xr:uid="{00000000-0005-0000-0000-00000A000000}"/>
    <cellStyle name="NormalLeftStyle" xfId="11" xr:uid="{00000000-0005-0000-0000-00000B000000}"/>
    <cellStyle name="Normální" xfId="0" builtinId="0"/>
    <cellStyle name="NormalRightStyle" xfId="12" xr:uid="{00000000-0005-0000-0000-00000C000000}"/>
    <cellStyle name="NormalStyle" xfId="1" xr:uid="{00000000-0005-0000-0000-000001000000}"/>
    <cellStyle name="PolDoplnInfoStyle" xfId="13" xr:uid="{00000000-0005-0000-0000-00000D000000}"/>
    <cellStyle name="RekapitulaceCenyStyle" xfId="3" xr:uid="{00000000-0005-0000-0000-000003000000}"/>
    <cellStyle name="StavbaRozpocetHeaderStyle" xfId="7" xr:uid="{00000000-0005-0000-0000-000007000000}"/>
    <cellStyle name="StavebniDilStyle" xfId="9" xr:uid="{00000000-0005-0000-0000-000009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9"/>
  <sheetViews>
    <sheetView tabSelected="1" workbookViewId="0"/>
  </sheetViews>
  <sheetFormatPr defaultRowHeight="15"/>
  <cols>
    <col min="1" max="1" width="11.7109375" bestFit="1" customWidth="1"/>
    <col min="2" max="2" width="129.5703125" customWidth="1"/>
    <col min="3" max="5" width="19.42578125" customWidth="1"/>
  </cols>
  <sheetData>
    <row r="1" spans="1:5">
      <c r="A1" s="1" t="s">
        <v>0</v>
      </c>
      <c r="B1" s="2" t="s">
        <v>1</v>
      </c>
      <c r="C1" s="3"/>
      <c r="D1" s="3"/>
      <c r="E1" s="3"/>
    </row>
    <row r="2" spans="1:5">
      <c r="A2" s="1"/>
      <c r="B2" s="50" t="s">
        <v>2</v>
      </c>
      <c r="C2" s="3"/>
      <c r="D2" s="3"/>
      <c r="E2" s="3"/>
    </row>
    <row r="3" spans="1:5">
      <c r="A3" s="3"/>
      <c r="B3" s="51"/>
      <c r="C3" s="3"/>
      <c r="D3" s="3"/>
      <c r="E3" s="3"/>
    </row>
    <row r="4" spans="1:5" ht="20.25">
      <c r="A4" s="3"/>
      <c r="B4" s="50" t="s">
        <v>3</v>
      </c>
      <c r="C4" s="51"/>
      <c r="D4" s="51"/>
      <c r="E4" s="51"/>
    </row>
    <row r="5" spans="1:5">
      <c r="A5" s="3"/>
      <c r="B5" s="3"/>
      <c r="C5" s="3"/>
      <c r="D5" s="3"/>
      <c r="E5" s="3"/>
    </row>
    <row r="6" spans="1:5">
      <c r="A6" s="3"/>
      <c r="B6" s="5" t="s">
        <v>4</v>
      </c>
      <c r="C6" s="6">
        <f>SUM(C10:C49)</f>
        <v>0</v>
      </c>
      <c r="D6" s="3"/>
      <c r="E6" s="3"/>
    </row>
    <row r="7" spans="1:5">
      <c r="A7" s="3"/>
      <c r="B7" s="5" t="s">
        <v>5</v>
      </c>
      <c r="C7" s="6">
        <f>SUM(E10:E49)</f>
        <v>0</v>
      </c>
      <c r="D7" s="3"/>
      <c r="E7" s="3"/>
    </row>
    <row r="8" spans="1:5">
      <c r="A8" s="3"/>
      <c r="B8" s="3"/>
      <c r="C8" s="3"/>
      <c r="D8" s="3"/>
      <c r="E8" s="3"/>
    </row>
    <row r="9" spans="1:5">
      <c r="A9" s="7" t="s">
        <v>6</v>
      </c>
      <c r="B9" s="7" t="s">
        <v>7</v>
      </c>
      <c r="C9" s="7" t="s">
        <v>8</v>
      </c>
      <c r="D9" s="7" t="s">
        <v>9</v>
      </c>
      <c r="E9" s="7" t="s">
        <v>10</v>
      </c>
    </row>
    <row r="10" spans="1:5">
      <c r="A10" s="8" t="s">
        <v>11</v>
      </c>
      <c r="B10" s="8" t="s">
        <v>12</v>
      </c>
      <c r="C10" s="9">
        <f>'SO 001.V'!I3</f>
        <v>0</v>
      </c>
      <c r="D10" s="9">
        <f>SUMIFS('SO 001.V'!O:O,'SO 001.V'!A:A,"P")</f>
        <v>0</v>
      </c>
      <c r="E10" s="9">
        <f>C10+D10</f>
        <v>0</v>
      </c>
    </row>
    <row r="11" spans="1:5">
      <c r="A11" s="8" t="s">
        <v>13</v>
      </c>
      <c r="B11" s="8" t="s">
        <v>14</v>
      </c>
      <c r="C11" s="9">
        <f>'SO 101.11.HSO 101-11.H'!I3</f>
        <v>0</v>
      </c>
      <c r="D11" s="9">
        <f>SUMIFS('SO 101.11.HSO 101-11.H'!O:O,'SO 101.11.HSO 101-11.H'!A:A,"P")</f>
        <v>0</v>
      </c>
      <c r="E11" s="9">
        <f>C11+D11</f>
        <v>0</v>
      </c>
    </row>
    <row r="12" spans="1:5">
      <c r="A12" s="8" t="s">
        <v>15</v>
      </c>
      <c r="B12" s="8" t="s">
        <v>16</v>
      </c>
      <c r="C12" s="9">
        <f>'SO 101.HSO 101-0.H'!I3</f>
        <v>0</v>
      </c>
      <c r="D12" s="9">
        <f>SUMIFS('SO 101.HSO 101-0.H'!O:O,'SO 101.HSO 101-0.H'!A:A,"P")</f>
        <v>0</v>
      </c>
      <c r="E12" s="9">
        <f>C12+D12</f>
        <v>0</v>
      </c>
    </row>
    <row r="13" spans="1:5">
      <c r="A13" s="8" t="s">
        <v>17</v>
      </c>
      <c r="B13" s="8" t="s">
        <v>18</v>
      </c>
      <c r="C13" s="9">
        <f>'SO 101.HSO 101-1.HSO 101-1.H'!I3</f>
        <v>0</v>
      </c>
      <c r="D13" s="9">
        <f>SUMIFS('SO 101.HSO 101-1.HSO 101-1.H'!O:O,'SO 101.HSO 101-1.HSO 101-1.H'!A:A,"P")</f>
        <v>0</v>
      </c>
      <c r="E13" s="9">
        <f>C13+D13</f>
        <v>0</v>
      </c>
    </row>
    <row r="14" spans="1:5">
      <c r="A14" s="8" t="s">
        <v>19</v>
      </c>
      <c r="B14" s="8" t="s">
        <v>20</v>
      </c>
      <c r="C14" s="9">
        <f>'SO 101.HSO 101-8.H'!I3</f>
        <v>0</v>
      </c>
      <c r="D14" s="9">
        <f>SUMIFS('SO 101.HSO 101-8.H'!O:O,'SO 101.HSO 101-8.H'!A:A,"P")</f>
        <v>0</v>
      </c>
      <c r="E14" s="9">
        <f>C14+D14</f>
        <v>0</v>
      </c>
    </row>
    <row r="15" spans="1:5">
      <c r="A15" s="8" t="s">
        <v>21</v>
      </c>
      <c r="B15" s="8" t="s">
        <v>22</v>
      </c>
      <c r="C15" s="9">
        <f>'SO 101.HSO 101-9'!I3</f>
        <v>0</v>
      </c>
      <c r="D15" s="9">
        <f>SUMIFS('SO 101.HSO 101-9'!O:O,'SO 101.HSO 101-9'!A:A,"P")</f>
        <v>0</v>
      </c>
      <c r="E15" s="9">
        <f>C15+D15</f>
        <v>0</v>
      </c>
    </row>
    <row r="16" spans="1:5">
      <c r="A16" s="8" t="s">
        <v>23</v>
      </c>
      <c r="B16" s="8" t="s">
        <v>24</v>
      </c>
      <c r="C16" s="9">
        <f>'SO 101.VSO 101-1.VSO 101-1.V'!I3</f>
        <v>0</v>
      </c>
      <c r="D16" s="9">
        <f>SUMIFS('SO 101.VSO 101-1.VSO 101-1.V'!O:O,'SO 101.VSO 101-1.VSO 101-1.V'!A:A,"P")</f>
        <v>0</v>
      </c>
      <c r="E16" s="9">
        <f>C16+D16</f>
        <v>0</v>
      </c>
    </row>
    <row r="17" spans="1:5">
      <c r="A17" s="8" t="s">
        <v>25</v>
      </c>
      <c r="B17" s="8" t="s">
        <v>14</v>
      </c>
      <c r="C17" s="9">
        <f>'SO 102.11.HSO 102-11.H'!I3</f>
        <v>0</v>
      </c>
      <c r="D17" s="9">
        <f>SUMIFS('SO 102.11.HSO 102-11.H'!O:O,'SO 102.11.HSO 102-11.H'!A:A,"P")</f>
        <v>0</v>
      </c>
      <c r="E17" s="9">
        <f>C17+D17</f>
        <v>0</v>
      </c>
    </row>
    <row r="18" spans="1:5">
      <c r="A18" s="8" t="s">
        <v>26</v>
      </c>
      <c r="B18" s="8" t="s">
        <v>16</v>
      </c>
      <c r="C18" s="9">
        <f>'SO 102.HSO 102-0.H'!I3</f>
        <v>0</v>
      </c>
      <c r="D18" s="9">
        <f>SUMIFS('SO 102.HSO 102-0.H'!O:O,'SO 102.HSO 102-0.H'!A:A,"P")</f>
        <v>0</v>
      </c>
      <c r="E18" s="9">
        <f>C18+D18</f>
        <v>0</v>
      </c>
    </row>
    <row r="19" spans="1:5">
      <c r="A19" s="8" t="s">
        <v>27</v>
      </c>
      <c r="B19" s="8" t="s">
        <v>18</v>
      </c>
      <c r="C19" s="9">
        <f>'SO 102.HSO 102-1.HSO 102-1.H'!I3</f>
        <v>0</v>
      </c>
      <c r="D19" s="9">
        <f>SUMIFS('SO 102.HSO 102-1.HSO 102-1.H'!O:O,'SO 102.HSO 102-1.HSO 102-1.H'!A:A,"P")</f>
        <v>0</v>
      </c>
      <c r="E19" s="9">
        <f>C19+D19</f>
        <v>0</v>
      </c>
    </row>
    <row r="20" spans="1:5">
      <c r="A20" s="8" t="s">
        <v>28</v>
      </c>
      <c r="B20" s="8" t="s">
        <v>20</v>
      </c>
      <c r="C20" s="9">
        <f>'SO 102.HSO 102-8.H'!I3</f>
        <v>0</v>
      </c>
      <c r="D20" s="9">
        <f>SUMIFS('SO 102.HSO 102-8.H'!O:O,'SO 102.HSO 102-8.H'!A:A,"P")</f>
        <v>0</v>
      </c>
      <c r="E20" s="9">
        <f>C20+D20</f>
        <v>0</v>
      </c>
    </row>
    <row r="21" spans="1:5">
      <c r="A21" s="8" t="s">
        <v>29</v>
      </c>
      <c r="B21" s="8" t="s">
        <v>14</v>
      </c>
      <c r="C21" s="9">
        <f>'SO 103.11.HSO 103-11.H'!I3</f>
        <v>0</v>
      </c>
      <c r="D21" s="9">
        <f>SUMIFS('SO 103.11.HSO 103-11.H'!O:O,'SO 103.11.HSO 103-11.H'!A:A,"P")</f>
        <v>0</v>
      </c>
      <c r="E21" s="9">
        <f>C21+D21</f>
        <v>0</v>
      </c>
    </row>
    <row r="22" spans="1:5">
      <c r="A22" s="8" t="s">
        <v>30</v>
      </c>
      <c r="B22" s="8" t="s">
        <v>16</v>
      </c>
      <c r="C22" s="9">
        <f>'SO 103.HSO 103-0.H'!I3</f>
        <v>0</v>
      </c>
      <c r="D22" s="9">
        <f>SUMIFS('SO 103.HSO 103-0.H'!O:O,'SO 103.HSO 103-0.H'!A:A,"P")</f>
        <v>0</v>
      </c>
      <c r="E22" s="9">
        <f>C22+D22</f>
        <v>0</v>
      </c>
    </row>
    <row r="23" spans="1:5">
      <c r="A23" s="8" t="s">
        <v>31</v>
      </c>
      <c r="B23" s="8" t="s">
        <v>18</v>
      </c>
      <c r="C23" s="9">
        <f>'SO 103.HSO 103-1.HSO 103-1.H'!I3</f>
        <v>0</v>
      </c>
      <c r="D23" s="9">
        <f>SUMIFS('SO 103.HSO 103-1.HSO 103-1.H'!O:O,'SO 103.HSO 103-1.HSO 103-1.H'!A:A,"P")</f>
        <v>0</v>
      </c>
      <c r="E23" s="9">
        <f>C23+D23</f>
        <v>0</v>
      </c>
    </row>
    <row r="24" spans="1:5">
      <c r="A24" s="8" t="s">
        <v>32</v>
      </c>
      <c r="B24" s="8" t="s">
        <v>20</v>
      </c>
      <c r="C24" s="9">
        <f>'SO 103.HSO 103-8.H'!I3</f>
        <v>0</v>
      </c>
      <c r="D24" s="9">
        <f>SUMIFS('SO 103.HSO 103-8.H'!O:O,'SO 103.HSO 103-8.H'!A:A,"P")</f>
        <v>0</v>
      </c>
      <c r="E24" s="9">
        <f>C24+D24</f>
        <v>0</v>
      </c>
    </row>
    <row r="25" spans="1:5">
      <c r="A25" s="8" t="s">
        <v>33</v>
      </c>
      <c r="B25" s="8" t="s">
        <v>24</v>
      </c>
      <c r="C25" s="9">
        <f>'SO 103.VSO 103-1.VSO 103-1.V'!I3</f>
        <v>0</v>
      </c>
      <c r="D25" s="9">
        <f>SUMIFS('SO 103.VSO 103-1.VSO 103-1.V'!O:O,'SO 103.VSO 103-1.VSO 103-1.V'!A:A,"P")</f>
        <v>0</v>
      </c>
      <c r="E25" s="9">
        <f>C25+D25</f>
        <v>0</v>
      </c>
    </row>
    <row r="26" spans="1:5">
      <c r="A26" s="8" t="s">
        <v>34</v>
      </c>
      <c r="B26" s="8" t="s">
        <v>14</v>
      </c>
      <c r="C26" s="9">
        <f>'SO 104.11.HSO 104-11.H'!I3</f>
        <v>0</v>
      </c>
      <c r="D26" s="9">
        <f>SUMIFS('SO 104.11.HSO 104-11.H'!O:O,'SO 104.11.HSO 104-11.H'!A:A,"P")</f>
        <v>0</v>
      </c>
      <c r="E26" s="9">
        <f>C26+D26</f>
        <v>0</v>
      </c>
    </row>
    <row r="27" spans="1:5">
      <c r="A27" s="8" t="s">
        <v>35</v>
      </c>
      <c r="B27" s="8" t="s">
        <v>16</v>
      </c>
      <c r="C27" s="9">
        <f>'SO 104.HSO 104-0.H'!I3</f>
        <v>0</v>
      </c>
      <c r="D27" s="9">
        <f>SUMIFS('SO 104.HSO 104-0.H'!O:O,'SO 104.HSO 104-0.H'!A:A,"P")</f>
        <v>0</v>
      </c>
      <c r="E27" s="9">
        <f>C27+D27</f>
        <v>0</v>
      </c>
    </row>
    <row r="28" spans="1:5">
      <c r="A28" s="8" t="s">
        <v>36</v>
      </c>
      <c r="B28" s="8" t="s">
        <v>18</v>
      </c>
      <c r="C28" s="9">
        <f>'SO 104.HSO 104-1.HSO 104-1.H'!I3</f>
        <v>0</v>
      </c>
      <c r="D28" s="9">
        <f>SUMIFS('SO 104.HSO 104-1.HSO 104-1.H'!O:O,'SO 104.HSO 104-1.HSO 104-1.H'!A:A,"P")</f>
        <v>0</v>
      </c>
      <c r="E28" s="9">
        <f>C28+D28</f>
        <v>0</v>
      </c>
    </row>
    <row r="29" spans="1:5">
      <c r="A29" s="8" t="s">
        <v>37</v>
      </c>
      <c r="B29" s="8" t="s">
        <v>20</v>
      </c>
      <c r="C29" s="9">
        <f>'SO 104.HSO 104-8.H'!I3</f>
        <v>0</v>
      </c>
      <c r="D29" s="9">
        <f>SUMIFS('SO 104.HSO 104-8.H'!O:O,'SO 104.HSO 104-8.H'!A:A,"P")</f>
        <v>0</v>
      </c>
      <c r="E29" s="9">
        <f>C29+D29</f>
        <v>0</v>
      </c>
    </row>
    <row r="30" spans="1:5">
      <c r="A30" s="8" t="s">
        <v>38</v>
      </c>
      <c r="B30" s="8" t="s">
        <v>24</v>
      </c>
      <c r="C30" s="9">
        <f>'SO 104.VSO 104-1.VSO 104-1.V'!I3</f>
        <v>0</v>
      </c>
      <c r="D30" s="9">
        <f>SUMIFS('SO 104.VSO 104-1.VSO 104-1.V'!O:O,'SO 104.VSO 104-1.VSO 104-1.V'!A:A,"P")</f>
        <v>0</v>
      </c>
      <c r="E30" s="9">
        <f>C30+D30</f>
        <v>0</v>
      </c>
    </row>
    <row r="31" spans="1:5">
      <c r="A31" s="8" t="s">
        <v>39</v>
      </c>
      <c r="B31" s="8" t="s">
        <v>14</v>
      </c>
      <c r="C31" s="9">
        <f>'SO 105.11.HSO 105-11.H'!I3</f>
        <v>0</v>
      </c>
      <c r="D31" s="9">
        <f>SUMIFS('SO 105.11.HSO 105-11.H'!O:O,'SO 105.11.HSO 105-11.H'!A:A,"P")</f>
        <v>0</v>
      </c>
      <c r="E31" s="9">
        <f>C31+D31</f>
        <v>0</v>
      </c>
    </row>
    <row r="32" spans="1:5">
      <c r="A32" s="8" t="s">
        <v>40</v>
      </c>
      <c r="B32" s="8" t="s">
        <v>16</v>
      </c>
      <c r="C32" s="9">
        <f>'SO 105.HSO 105-0.H'!I3</f>
        <v>0</v>
      </c>
      <c r="D32" s="9">
        <f>SUMIFS('SO 105.HSO 105-0.H'!O:O,'SO 105.HSO 105-0.H'!A:A,"P")</f>
        <v>0</v>
      </c>
      <c r="E32" s="9">
        <f>C32+D32</f>
        <v>0</v>
      </c>
    </row>
    <row r="33" spans="1:5">
      <c r="A33" s="8" t="s">
        <v>41</v>
      </c>
      <c r="B33" s="8" t="s">
        <v>18</v>
      </c>
      <c r="C33" s="9">
        <f>'SO 105.HSO 105-1.HSO 105-1.H'!I3</f>
        <v>0</v>
      </c>
      <c r="D33" s="9">
        <f>SUMIFS('SO 105.HSO 105-1.HSO 105-1.H'!O:O,'SO 105.HSO 105-1.HSO 105-1.H'!A:A,"P")</f>
        <v>0</v>
      </c>
      <c r="E33" s="9">
        <f>C33+D33</f>
        <v>0</v>
      </c>
    </row>
    <row r="34" spans="1:5">
      <c r="A34" s="8" t="s">
        <v>42</v>
      </c>
      <c r="B34" s="8" t="s">
        <v>20</v>
      </c>
      <c r="C34" s="9">
        <f>'SO 105.HSO 105-8.H'!I3</f>
        <v>0</v>
      </c>
      <c r="D34" s="9">
        <f>SUMIFS('SO 105.HSO 105-8.H'!O:O,'SO 105.HSO 105-8.H'!A:A,"P")</f>
        <v>0</v>
      </c>
      <c r="E34" s="9">
        <f>C34+D34</f>
        <v>0</v>
      </c>
    </row>
    <row r="35" spans="1:5">
      <c r="A35" s="8" t="s">
        <v>43</v>
      </c>
      <c r="B35" s="8" t="s">
        <v>14</v>
      </c>
      <c r="C35" s="9">
        <f>'SO 106.11.HSO 106-11.H'!I3</f>
        <v>0</v>
      </c>
      <c r="D35" s="9">
        <f>SUMIFS('SO 106.11.HSO 106-11.H'!O:O,'SO 106.11.HSO 106-11.H'!A:A,"P")</f>
        <v>0</v>
      </c>
      <c r="E35" s="9">
        <f>C35+D35</f>
        <v>0</v>
      </c>
    </row>
    <row r="36" spans="1:5">
      <c r="A36" s="8" t="s">
        <v>44</v>
      </c>
      <c r="B36" s="8" t="s">
        <v>16</v>
      </c>
      <c r="C36" s="9">
        <f>'SO 106.HSO 106-0.H'!I3</f>
        <v>0</v>
      </c>
      <c r="D36" s="9">
        <f>SUMIFS('SO 106.HSO 106-0.H'!O:O,'SO 106.HSO 106-0.H'!A:A,"P")</f>
        <v>0</v>
      </c>
      <c r="E36" s="9">
        <f>C36+D36</f>
        <v>0</v>
      </c>
    </row>
    <row r="37" spans="1:5">
      <c r="A37" s="8" t="s">
        <v>45</v>
      </c>
      <c r="B37" s="8" t="s">
        <v>18</v>
      </c>
      <c r="C37" s="9">
        <f>'SO 106.HSO 106-1.HSO 106-1.H'!I3</f>
        <v>0</v>
      </c>
      <c r="D37" s="9">
        <f>SUMIFS('SO 106.HSO 106-1.HSO 106-1.H'!O:O,'SO 106.HSO 106-1.HSO 106-1.H'!A:A,"P")</f>
        <v>0</v>
      </c>
      <c r="E37" s="9">
        <f>C37+D37</f>
        <v>0</v>
      </c>
    </row>
    <row r="38" spans="1:5">
      <c r="A38" s="8" t="s">
        <v>46</v>
      </c>
      <c r="B38" s="8" t="s">
        <v>20</v>
      </c>
      <c r="C38" s="9">
        <f>'SO 106.HSO 106-8.H'!I3</f>
        <v>0</v>
      </c>
      <c r="D38" s="9">
        <f>SUMIFS('SO 106.HSO 106-8.H'!O:O,'SO 106.HSO 106-8.H'!A:A,"P")</f>
        <v>0</v>
      </c>
      <c r="E38" s="9">
        <f>C38+D38</f>
        <v>0</v>
      </c>
    </row>
    <row r="39" spans="1:5">
      <c r="A39" s="8" t="s">
        <v>47</v>
      </c>
      <c r="B39" s="8" t="s">
        <v>14</v>
      </c>
      <c r="C39" s="9">
        <f>'SO 107.11.HSO 107-11.H'!I3</f>
        <v>0</v>
      </c>
      <c r="D39" s="9">
        <f>SUMIFS('SO 107.11.HSO 107-11.H'!O:O,'SO 107.11.HSO 107-11.H'!A:A,"P")</f>
        <v>0</v>
      </c>
      <c r="E39" s="9">
        <f>C39+D39</f>
        <v>0</v>
      </c>
    </row>
    <row r="40" spans="1:5">
      <c r="A40" s="8" t="s">
        <v>48</v>
      </c>
      <c r="B40" s="8" t="s">
        <v>16</v>
      </c>
      <c r="C40" s="9">
        <f>'SO 107.HSO 107-0.H'!I3</f>
        <v>0</v>
      </c>
      <c r="D40" s="9">
        <f>SUMIFS('SO 107.HSO 107-0.H'!O:O,'SO 107.HSO 107-0.H'!A:A,"P")</f>
        <v>0</v>
      </c>
      <c r="E40" s="9">
        <f>C40+D40</f>
        <v>0</v>
      </c>
    </row>
    <row r="41" spans="1:5">
      <c r="A41" s="8" t="s">
        <v>49</v>
      </c>
      <c r="B41" s="8" t="s">
        <v>18</v>
      </c>
      <c r="C41" s="9">
        <f>'SO 107.HSO 107-1.HSO 107-1.H'!I3</f>
        <v>0</v>
      </c>
      <c r="D41" s="9">
        <f>SUMIFS('SO 107.HSO 107-1.HSO 107-1.H'!O:O,'SO 107.HSO 107-1.HSO 107-1.H'!A:A,"P")</f>
        <v>0</v>
      </c>
      <c r="E41" s="9">
        <f>C41+D41</f>
        <v>0</v>
      </c>
    </row>
    <row r="42" spans="1:5">
      <c r="A42" s="8" t="s">
        <v>50</v>
      </c>
      <c r="B42" s="8" t="s">
        <v>20</v>
      </c>
      <c r="C42" s="9">
        <f>'SO 107.HSO 107-8.H'!I3</f>
        <v>0</v>
      </c>
      <c r="D42" s="9">
        <f>SUMIFS('SO 107.HSO 107-8.H'!O:O,'SO 107.HSO 107-8.H'!A:A,"P")</f>
        <v>0</v>
      </c>
      <c r="E42" s="9">
        <f>C42+D42</f>
        <v>0</v>
      </c>
    </row>
    <row r="43" spans="1:5">
      <c r="A43" s="8" t="s">
        <v>51</v>
      </c>
      <c r="B43" s="8" t="s">
        <v>24</v>
      </c>
      <c r="C43" s="9">
        <f>'SO 107.VSO 107-1.VSO 107-1.V'!I3</f>
        <v>0</v>
      </c>
      <c r="D43" s="9">
        <f>SUMIFS('SO 107.VSO 107-1.VSO 107-1.V'!O:O,'SO 107.VSO 107-1.VSO 107-1.V'!A:A,"P")</f>
        <v>0</v>
      </c>
      <c r="E43" s="9">
        <f>C43+D43</f>
        <v>0</v>
      </c>
    </row>
    <row r="44" spans="1:5">
      <c r="A44" s="8" t="s">
        <v>52</v>
      </c>
      <c r="B44" s="8" t="s">
        <v>53</v>
      </c>
      <c r="C44" s="9">
        <f>'SO 123'!I3</f>
        <v>0</v>
      </c>
      <c r="D44" s="9">
        <f>SUMIFS('SO 123'!O:O,'SO 123'!A:A,"P")</f>
        <v>0</v>
      </c>
      <c r="E44" s="9">
        <f>C44+D44</f>
        <v>0</v>
      </c>
    </row>
    <row r="45" spans="1:5">
      <c r="A45" s="8" t="s">
        <v>54</v>
      </c>
      <c r="B45" s="8" t="s">
        <v>55</v>
      </c>
      <c r="C45" s="9">
        <f>'SO 171.H'!I3</f>
        <v>0</v>
      </c>
      <c r="D45" s="9">
        <f>SUMIFS('SO 171.H'!O:O,'SO 171.H'!A:A,"P")</f>
        <v>0</v>
      </c>
      <c r="E45" s="9">
        <f>C45+D45</f>
        <v>0</v>
      </c>
    </row>
    <row r="46" spans="1:5">
      <c r="A46" s="8" t="s">
        <v>56</v>
      </c>
      <c r="B46" s="8" t="s">
        <v>57</v>
      </c>
      <c r="C46" s="9">
        <f>'SO 201.1.H'!I3</f>
        <v>0</v>
      </c>
      <c r="D46" s="9">
        <f>SUMIFS('SO 201.1.H'!O:O,'SO 201.1.H'!A:A,"P")</f>
        <v>0</v>
      </c>
      <c r="E46" s="9">
        <f>C46+D46</f>
        <v>0</v>
      </c>
    </row>
    <row r="47" spans="1:5">
      <c r="A47" s="8" t="s">
        <v>58</v>
      </c>
      <c r="B47" s="8" t="s">
        <v>59</v>
      </c>
      <c r="C47" s="9">
        <f>'SO 201.2.V'!I3</f>
        <v>0</v>
      </c>
      <c r="D47" s="9">
        <f>SUMIFS('SO 201.2.V'!O:O,'SO 201.2.V'!A:A,"P")</f>
        <v>0</v>
      </c>
      <c r="E47" s="9">
        <f>C47+D47</f>
        <v>0</v>
      </c>
    </row>
    <row r="48" spans="1:5">
      <c r="A48" s="8" t="s">
        <v>60</v>
      </c>
      <c r="B48" s="8" t="s">
        <v>61</v>
      </c>
      <c r="C48" s="9">
        <f>'SO 801.H'!I3</f>
        <v>0</v>
      </c>
      <c r="D48" s="9">
        <f>SUMIFS('SO 801.H'!O:O,'SO 801.H'!A:A,"P")</f>
        <v>0</v>
      </c>
      <c r="E48" s="9">
        <f>C48+D48</f>
        <v>0</v>
      </c>
    </row>
    <row r="49" spans="1:5">
      <c r="A49" s="8" t="s">
        <v>62</v>
      </c>
      <c r="B49" s="8" t="s">
        <v>63</v>
      </c>
      <c r="C49" s="9">
        <f>'SO 901.V'!I3</f>
        <v>0</v>
      </c>
      <c r="D49" s="9">
        <f>SUMIFS('SO 901.V'!O:O,'SO 901.V'!A:A,"P")</f>
        <v>0</v>
      </c>
      <c r="E49" s="9">
        <f>C49+D49</f>
        <v>0</v>
      </c>
    </row>
  </sheetData>
  <mergeCells count="2">
    <mergeCell ref="B2:B3"/>
    <mergeCell ref="B4:E4"/>
  </mergeCells>
  <pageMargins left="0" right="0" top="0" bottom="0" header="0" footer="0"/>
  <pageSetup fitToHeight="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96"/>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26</v>
      </c>
      <c r="I3" s="19">
        <f>SUMIFS(I9:I96,A9:A96,"SD")</f>
        <v>0</v>
      </c>
      <c r="J3" s="15"/>
      <c r="O3">
        <v>0</v>
      </c>
      <c r="P3">
        <v>2</v>
      </c>
    </row>
    <row r="4" spans="1:16">
      <c r="A4" s="3" t="s">
        <v>69</v>
      </c>
      <c r="B4" s="16" t="s">
        <v>155</v>
      </c>
      <c r="C4" s="48" t="s">
        <v>529</v>
      </c>
      <c r="D4" s="49"/>
      <c r="E4" s="17" t="s">
        <v>530</v>
      </c>
      <c r="F4" s="3"/>
      <c r="G4" s="3"/>
      <c r="H4" s="3"/>
      <c r="I4" s="3"/>
      <c r="J4" s="15"/>
      <c r="O4">
        <v>0.12</v>
      </c>
      <c r="P4">
        <v>2</v>
      </c>
    </row>
    <row r="5" spans="1:16">
      <c r="A5" s="3" t="s">
        <v>158</v>
      </c>
      <c r="B5" s="16" t="s">
        <v>70</v>
      </c>
      <c r="C5" s="48" t="s">
        <v>26</v>
      </c>
      <c r="D5" s="49"/>
      <c r="E5" s="17" t="s">
        <v>16</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SUMIFS(I10:I24,A10:A24,"P")</f>
        <v>0</v>
      </c>
      <c r="J9" s="29"/>
    </row>
    <row r="10" spans="1:16">
      <c r="A10" s="30" t="s">
        <v>85</v>
      </c>
      <c r="B10" s="30">
        <v>1</v>
      </c>
      <c r="C10" s="31" t="s">
        <v>159</v>
      </c>
      <c r="D10" s="30" t="s">
        <v>87</v>
      </c>
      <c r="E10" s="32" t="s">
        <v>160</v>
      </c>
      <c r="F10" s="33" t="s">
        <v>161</v>
      </c>
      <c r="G10" s="34">
        <v>183.6</v>
      </c>
      <c r="H10" s="35">
        <v>0</v>
      </c>
      <c r="I10" s="36">
        <f>ROUND(G10*H10,P4)</f>
        <v>0</v>
      </c>
      <c r="J10" s="30"/>
      <c r="O10" s="37">
        <f>I10*0.21</f>
        <v>0</v>
      </c>
      <c r="P10">
        <v>3</v>
      </c>
    </row>
    <row r="11" spans="1:16">
      <c r="A11" s="30" t="s">
        <v>90</v>
      </c>
      <c r="B11" s="38"/>
      <c r="E11" s="32" t="s">
        <v>195</v>
      </c>
      <c r="J11" s="39"/>
    </row>
    <row r="12" spans="1:16" ht="60">
      <c r="A12" s="30" t="s">
        <v>92</v>
      </c>
      <c r="B12" s="38"/>
      <c r="E12" s="40" t="s">
        <v>531</v>
      </c>
      <c r="J12" s="39"/>
    </row>
    <row r="13" spans="1:16">
      <c r="A13" s="30" t="s">
        <v>92</v>
      </c>
      <c r="B13" s="38"/>
      <c r="E13" s="40" t="s">
        <v>532</v>
      </c>
      <c r="J13" s="39"/>
    </row>
    <row r="14" spans="1:16" ht="30">
      <c r="A14" s="30" t="s">
        <v>95</v>
      </c>
      <c r="B14" s="38"/>
      <c r="E14" s="32" t="s">
        <v>165</v>
      </c>
      <c r="J14" s="39"/>
    </row>
    <row r="15" spans="1:16">
      <c r="A15" s="30" t="s">
        <v>85</v>
      </c>
      <c r="B15" s="30">
        <v>2</v>
      </c>
      <c r="C15" s="31" t="s">
        <v>198</v>
      </c>
      <c r="D15" s="30" t="s">
        <v>87</v>
      </c>
      <c r="E15" s="32" t="s">
        <v>199</v>
      </c>
      <c r="F15" s="33" t="s">
        <v>161</v>
      </c>
      <c r="G15" s="34">
        <v>193.2</v>
      </c>
      <c r="H15" s="35">
        <v>0</v>
      </c>
      <c r="I15" s="36">
        <f>ROUND(G15*H15,P4)</f>
        <v>0</v>
      </c>
      <c r="J15" s="30"/>
      <c r="O15" s="37">
        <f>I15*0.21</f>
        <v>0</v>
      </c>
      <c r="P15">
        <v>3</v>
      </c>
    </row>
    <row r="16" spans="1:16" ht="30">
      <c r="A16" s="30" t="s">
        <v>90</v>
      </c>
      <c r="B16" s="38"/>
      <c r="E16" s="32" t="s">
        <v>200</v>
      </c>
      <c r="J16" s="39"/>
    </row>
    <row r="17" spans="1:16">
      <c r="A17" s="30" t="s">
        <v>92</v>
      </c>
      <c r="B17" s="38"/>
      <c r="E17" s="40" t="s">
        <v>533</v>
      </c>
      <c r="J17" s="39"/>
    </row>
    <row r="18" spans="1:16">
      <c r="A18" s="30" t="s">
        <v>92</v>
      </c>
      <c r="B18" s="38"/>
      <c r="E18" s="40" t="s">
        <v>534</v>
      </c>
      <c r="J18" s="39"/>
    </row>
    <row r="19" spans="1:16" ht="30">
      <c r="A19" s="30" t="s">
        <v>95</v>
      </c>
      <c r="B19" s="38"/>
      <c r="E19" s="32" t="s">
        <v>165</v>
      </c>
      <c r="J19" s="39"/>
    </row>
    <row r="20" spans="1:16">
      <c r="A20" s="30" t="s">
        <v>85</v>
      </c>
      <c r="B20" s="30">
        <v>3</v>
      </c>
      <c r="C20" s="31" t="s">
        <v>203</v>
      </c>
      <c r="D20" s="30" t="s">
        <v>87</v>
      </c>
      <c r="E20" s="32" t="s">
        <v>204</v>
      </c>
      <c r="F20" s="33" t="s">
        <v>161</v>
      </c>
      <c r="G20" s="34">
        <v>84.64</v>
      </c>
      <c r="H20" s="35">
        <v>0</v>
      </c>
      <c r="I20" s="36">
        <f>ROUND(G20*H20,P4)</f>
        <v>0</v>
      </c>
      <c r="J20" s="30"/>
      <c r="O20" s="37">
        <f>I20*0.21</f>
        <v>0</v>
      </c>
      <c r="P20">
        <v>3</v>
      </c>
    </row>
    <row r="21" spans="1:16">
      <c r="A21" s="30" t="s">
        <v>90</v>
      </c>
      <c r="B21" s="38"/>
      <c r="E21" s="32" t="s">
        <v>205</v>
      </c>
      <c r="J21" s="39"/>
    </row>
    <row r="22" spans="1:16" ht="90">
      <c r="A22" s="30" t="s">
        <v>92</v>
      </c>
      <c r="B22" s="38"/>
      <c r="E22" s="40" t="s">
        <v>535</v>
      </c>
      <c r="J22" s="39"/>
    </row>
    <row r="23" spans="1:16">
      <c r="A23" s="30" t="s">
        <v>92</v>
      </c>
      <c r="B23" s="38"/>
      <c r="E23" s="40" t="s">
        <v>536</v>
      </c>
      <c r="J23" s="39"/>
    </row>
    <row r="24" spans="1:16" ht="30">
      <c r="A24" s="30" t="s">
        <v>95</v>
      </c>
      <c r="B24" s="38"/>
      <c r="E24" s="32" t="s">
        <v>165</v>
      </c>
      <c r="J24" s="39"/>
    </row>
    <row r="25" spans="1:16">
      <c r="A25" s="24" t="s">
        <v>82</v>
      </c>
      <c r="B25" s="25"/>
      <c r="C25" s="26" t="s">
        <v>166</v>
      </c>
      <c r="D25" s="27"/>
      <c r="E25" s="24" t="s">
        <v>167</v>
      </c>
      <c r="F25" s="27"/>
      <c r="G25" s="27"/>
      <c r="H25" s="27"/>
      <c r="I25" s="28">
        <f>SUMIFS(I26:I70,A26:A70,"P")</f>
        <v>0</v>
      </c>
      <c r="J25" s="29"/>
    </row>
    <row r="26" spans="1:16">
      <c r="A26" s="30" t="s">
        <v>85</v>
      </c>
      <c r="B26" s="30">
        <v>4</v>
      </c>
      <c r="C26" s="31" t="s">
        <v>211</v>
      </c>
      <c r="D26" s="30" t="s">
        <v>87</v>
      </c>
      <c r="E26" s="32" t="s">
        <v>212</v>
      </c>
      <c r="F26" s="33" t="s">
        <v>188</v>
      </c>
      <c r="G26" s="34">
        <v>1020</v>
      </c>
      <c r="H26" s="35">
        <v>0</v>
      </c>
      <c r="I26" s="36">
        <f>ROUND(G26*H26,P4)</f>
        <v>0</v>
      </c>
      <c r="J26" s="30"/>
      <c r="O26" s="37">
        <f>I26*0.21</f>
        <v>0</v>
      </c>
      <c r="P26">
        <v>3</v>
      </c>
    </row>
    <row r="27" spans="1:16">
      <c r="A27" s="30" t="s">
        <v>90</v>
      </c>
      <c r="B27" s="38"/>
      <c r="E27" s="41" t="s">
        <v>87</v>
      </c>
      <c r="J27" s="39"/>
    </row>
    <row r="28" spans="1:16" ht="60">
      <c r="A28" s="30" t="s">
        <v>92</v>
      </c>
      <c r="B28" s="38"/>
      <c r="E28" s="40" t="s">
        <v>537</v>
      </c>
      <c r="J28" s="39"/>
    </row>
    <row r="29" spans="1:16">
      <c r="A29" s="30" t="s">
        <v>92</v>
      </c>
      <c r="B29" s="38"/>
      <c r="E29" s="40" t="s">
        <v>538</v>
      </c>
      <c r="J29" s="39"/>
    </row>
    <row r="30" spans="1:16" ht="30">
      <c r="A30" s="30" t="s">
        <v>95</v>
      </c>
      <c r="B30" s="38"/>
      <c r="E30" s="32" t="s">
        <v>215</v>
      </c>
      <c r="J30" s="39"/>
    </row>
    <row r="31" spans="1:16" ht="30">
      <c r="A31" s="30" t="s">
        <v>85</v>
      </c>
      <c r="B31" s="30">
        <v>5</v>
      </c>
      <c r="C31" s="31" t="s">
        <v>216</v>
      </c>
      <c r="D31" s="30" t="s">
        <v>87</v>
      </c>
      <c r="E31" s="32" t="s">
        <v>217</v>
      </c>
      <c r="F31" s="33" t="s">
        <v>170</v>
      </c>
      <c r="G31" s="34">
        <v>125.58</v>
      </c>
      <c r="H31" s="35">
        <v>0</v>
      </c>
      <c r="I31" s="36">
        <f>ROUND(G31*H31,P4)</f>
        <v>0</v>
      </c>
      <c r="J31" s="30"/>
      <c r="O31" s="37">
        <f>I31*0.21</f>
        <v>0</v>
      </c>
      <c r="P31">
        <v>3</v>
      </c>
    </row>
    <row r="32" spans="1:16">
      <c r="A32" s="30" t="s">
        <v>90</v>
      </c>
      <c r="B32" s="38"/>
      <c r="E32" s="32" t="s">
        <v>218</v>
      </c>
      <c r="J32" s="39"/>
    </row>
    <row r="33" spans="1:16" ht="75">
      <c r="A33" s="30" t="s">
        <v>92</v>
      </c>
      <c r="B33" s="38"/>
      <c r="E33" s="40" t="s">
        <v>539</v>
      </c>
      <c r="J33" s="39"/>
    </row>
    <row r="34" spans="1:16">
      <c r="A34" s="30" t="s">
        <v>92</v>
      </c>
      <c r="B34" s="38"/>
      <c r="E34" s="40" t="s">
        <v>540</v>
      </c>
      <c r="J34" s="39"/>
    </row>
    <row r="35" spans="1:16" ht="90">
      <c r="A35" s="30" t="s">
        <v>95</v>
      </c>
      <c r="B35" s="38"/>
      <c r="E35" s="32" t="s">
        <v>221</v>
      </c>
      <c r="J35" s="39"/>
    </row>
    <row r="36" spans="1:16" ht="30">
      <c r="A36" s="30" t="s">
        <v>85</v>
      </c>
      <c r="B36" s="30">
        <v>6</v>
      </c>
      <c r="C36" s="31" t="s">
        <v>228</v>
      </c>
      <c r="D36" s="30" t="s">
        <v>87</v>
      </c>
      <c r="E36" s="32" t="s">
        <v>229</v>
      </c>
      <c r="F36" s="33" t="s">
        <v>230</v>
      </c>
      <c r="G36" s="34">
        <v>652.79999999999995</v>
      </c>
      <c r="H36" s="35">
        <v>0</v>
      </c>
      <c r="I36" s="36">
        <f>ROUND(G36*H36,P4)</f>
        <v>0</v>
      </c>
      <c r="J36" s="30"/>
      <c r="O36" s="37">
        <f>I36*0.21</f>
        <v>0</v>
      </c>
      <c r="P36">
        <v>3</v>
      </c>
    </row>
    <row r="37" spans="1:16">
      <c r="A37" s="30" t="s">
        <v>90</v>
      </c>
      <c r="B37" s="38"/>
      <c r="E37" s="41" t="s">
        <v>87</v>
      </c>
      <c r="J37" s="39"/>
    </row>
    <row r="38" spans="1:16">
      <c r="A38" s="30" t="s">
        <v>92</v>
      </c>
      <c r="B38" s="38"/>
      <c r="E38" s="40" t="s">
        <v>541</v>
      </c>
      <c r="J38" s="39"/>
    </row>
    <row r="39" spans="1:16">
      <c r="A39" s="30" t="s">
        <v>92</v>
      </c>
      <c r="B39" s="38"/>
      <c r="E39" s="40" t="s">
        <v>542</v>
      </c>
      <c r="J39" s="39"/>
    </row>
    <row r="40" spans="1:16" ht="90">
      <c r="A40" s="30" t="s">
        <v>95</v>
      </c>
      <c r="B40" s="38"/>
      <c r="E40" s="32" t="s">
        <v>221</v>
      </c>
      <c r="J40" s="39"/>
    </row>
    <row r="41" spans="1:16" ht="30">
      <c r="A41" s="30" t="s">
        <v>85</v>
      </c>
      <c r="B41" s="30">
        <v>7</v>
      </c>
      <c r="C41" s="31" t="s">
        <v>233</v>
      </c>
      <c r="D41" s="30" t="s">
        <v>87</v>
      </c>
      <c r="E41" s="32" t="s">
        <v>234</v>
      </c>
      <c r="F41" s="33" t="s">
        <v>170</v>
      </c>
      <c r="G41" s="34">
        <v>629.20000000000005</v>
      </c>
      <c r="H41" s="35">
        <v>0</v>
      </c>
      <c r="I41" s="36">
        <f>ROUND(G41*H41,P4)</f>
        <v>0</v>
      </c>
      <c r="J41" s="30"/>
      <c r="O41" s="37">
        <f>I41*0.21</f>
        <v>0</v>
      </c>
      <c r="P41">
        <v>3</v>
      </c>
    </row>
    <row r="42" spans="1:16" ht="30">
      <c r="A42" s="30" t="s">
        <v>90</v>
      </c>
      <c r="B42" s="38"/>
      <c r="E42" s="32" t="s">
        <v>235</v>
      </c>
      <c r="J42" s="39"/>
    </row>
    <row r="43" spans="1:16" ht="300">
      <c r="A43" s="30" t="s">
        <v>92</v>
      </c>
      <c r="B43" s="38"/>
      <c r="E43" s="40" t="s">
        <v>543</v>
      </c>
      <c r="J43" s="39"/>
    </row>
    <row r="44" spans="1:16">
      <c r="A44" s="30" t="s">
        <v>92</v>
      </c>
      <c r="B44" s="38"/>
      <c r="E44" s="40" t="s">
        <v>544</v>
      </c>
      <c r="J44" s="39"/>
    </row>
    <row r="45" spans="1:16" ht="90">
      <c r="A45" s="30" t="s">
        <v>95</v>
      </c>
      <c r="B45" s="38"/>
      <c r="E45" s="32" t="s">
        <v>221</v>
      </c>
      <c r="J45" s="39"/>
    </row>
    <row r="46" spans="1:16">
      <c r="A46" s="30" t="s">
        <v>85</v>
      </c>
      <c r="B46" s="30">
        <v>8</v>
      </c>
      <c r="C46" s="31" t="s">
        <v>238</v>
      </c>
      <c r="D46" s="30" t="s">
        <v>87</v>
      </c>
      <c r="E46" s="32" t="s">
        <v>239</v>
      </c>
      <c r="F46" s="33" t="s">
        <v>170</v>
      </c>
      <c r="G46" s="34">
        <v>102</v>
      </c>
      <c r="H46" s="35">
        <v>0</v>
      </c>
      <c r="I46" s="36">
        <f>ROUND(G46*H46,P4)</f>
        <v>0</v>
      </c>
      <c r="J46" s="30"/>
      <c r="O46" s="37">
        <f>I46*0.21</f>
        <v>0</v>
      </c>
      <c r="P46">
        <v>3</v>
      </c>
    </row>
    <row r="47" spans="1:16">
      <c r="A47" s="30" t="s">
        <v>90</v>
      </c>
      <c r="B47" s="38"/>
      <c r="E47" s="32" t="s">
        <v>240</v>
      </c>
      <c r="J47" s="39"/>
    </row>
    <row r="48" spans="1:16" ht="30">
      <c r="A48" s="30" t="s">
        <v>92</v>
      </c>
      <c r="B48" s="38"/>
      <c r="E48" s="40" t="s">
        <v>545</v>
      </c>
      <c r="J48" s="39"/>
    </row>
    <row r="49" spans="1:16">
      <c r="A49" s="30" t="s">
        <v>92</v>
      </c>
      <c r="B49" s="38"/>
      <c r="E49" s="40" t="s">
        <v>546</v>
      </c>
      <c r="J49" s="39"/>
    </row>
    <row r="50" spans="1:16" ht="45">
      <c r="A50" s="30" t="s">
        <v>95</v>
      </c>
      <c r="B50" s="38"/>
      <c r="E50" s="32" t="s">
        <v>243</v>
      </c>
      <c r="J50" s="39"/>
    </row>
    <row r="51" spans="1:16">
      <c r="A51" s="30" t="s">
        <v>85</v>
      </c>
      <c r="B51" s="30">
        <v>9</v>
      </c>
      <c r="C51" s="31" t="s">
        <v>244</v>
      </c>
      <c r="D51" s="30" t="s">
        <v>87</v>
      </c>
      <c r="E51" s="32" t="s">
        <v>245</v>
      </c>
      <c r="F51" s="33" t="s">
        <v>188</v>
      </c>
      <c r="G51" s="34">
        <v>1020</v>
      </c>
      <c r="H51" s="35">
        <v>0</v>
      </c>
      <c r="I51" s="36">
        <f>ROUND(G51*H51,P4)</f>
        <v>0</v>
      </c>
      <c r="J51" s="30"/>
      <c r="O51" s="37">
        <f>I51*0.21</f>
        <v>0</v>
      </c>
      <c r="P51">
        <v>3</v>
      </c>
    </row>
    <row r="52" spans="1:16">
      <c r="A52" s="30" t="s">
        <v>90</v>
      </c>
      <c r="B52" s="38"/>
      <c r="E52" s="41" t="s">
        <v>87</v>
      </c>
      <c r="J52" s="39"/>
    </row>
    <row r="53" spans="1:16" ht="45">
      <c r="A53" s="30" t="s">
        <v>92</v>
      </c>
      <c r="B53" s="38"/>
      <c r="E53" s="40" t="s">
        <v>547</v>
      </c>
      <c r="J53" s="39"/>
    </row>
    <row r="54" spans="1:16">
      <c r="A54" s="30" t="s">
        <v>92</v>
      </c>
      <c r="B54" s="38"/>
      <c r="E54" s="40" t="s">
        <v>538</v>
      </c>
      <c r="J54" s="39"/>
    </row>
    <row r="55" spans="1:16" ht="30">
      <c r="A55" s="30" t="s">
        <v>95</v>
      </c>
      <c r="B55" s="38"/>
      <c r="E55" s="32" t="s">
        <v>247</v>
      </c>
      <c r="J55" s="39"/>
    </row>
    <row r="56" spans="1:16">
      <c r="A56" s="30" t="s">
        <v>85</v>
      </c>
      <c r="B56" s="30">
        <v>10</v>
      </c>
      <c r="C56" s="31" t="s">
        <v>248</v>
      </c>
      <c r="D56" s="30" t="s">
        <v>87</v>
      </c>
      <c r="E56" s="32" t="s">
        <v>249</v>
      </c>
      <c r="F56" s="33" t="s">
        <v>230</v>
      </c>
      <c r="G56" s="34">
        <v>2040</v>
      </c>
      <c r="H56" s="35">
        <v>0</v>
      </c>
      <c r="I56" s="36">
        <f>ROUND(G56*H56,P4)</f>
        <v>0</v>
      </c>
      <c r="J56" s="30"/>
      <c r="O56" s="37">
        <f>I56*0.21</f>
        <v>0</v>
      </c>
      <c r="P56">
        <v>3</v>
      </c>
    </row>
    <row r="57" spans="1:16">
      <c r="A57" s="30" t="s">
        <v>90</v>
      </c>
      <c r="B57" s="38"/>
      <c r="E57" s="41" t="s">
        <v>87</v>
      </c>
      <c r="J57" s="39"/>
    </row>
    <row r="58" spans="1:16" ht="60">
      <c r="A58" s="30" t="s">
        <v>92</v>
      </c>
      <c r="B58" s="38"/>
      <c r="E58" s="40" t="s">
        <v>548</v>
      </c>
      <c r="J58" s="39"/>
    </row>
    <row r="59" spans="1:16">
      <c r="A59" s="30" t="s">
        <v>92</v>
      </c>
      <c r="B59" s="38"/>
      <c r="E59" s="40" t="s">
        <v>549</v>
      </c>
      <c r="J59" s="39"/>
    </row>
    <row r="60" spans="1:16" ht="30">
      <c r="A60" s="30" t="s">
        <v>95</v>
      </c>
      <c r="B60" s="38"/>
      <c r="E60" s="32" t="s">
        <v>247</v>
      </c>
      <c r="J60" s="39"/>
    </row>
    <row r="61" spans="1:16">
      <c r="A61" s="30" t="s">
        <v>85</v>
      </c>
      <c r="B61" s="30">
        <v>11</v>
      </c>
      <c r="C61" s="31" t="s">
        <v>252</v>
      </c>
      <c r="D61" s="30" t="s">
        <v>253</v>
      </c>
      <c r="E61" s="32" t="s">
        <v>254</v>
      </c>
      <c r="F61" s="33" t="s">
        <v>230</v>
      </c>
      <c r="G61" s="34">
        <v>94</v>
      </c>
      <c r="H61" s="35">
        <v>0</v>
      </c>
      <c r="I61" s="36">
        <f>ROUND(G61*H61,P4)</f>
        <v>0</v>
      </c>
      <c r="J61" s="30"/>
      <c r="O61" s="37">
        <f>I61*0.21</f>
        <v>0</v>
      </c>
      <c r="P61">
        <v>3</v>
      </c>
    </row>
    <row r="62" spans="1:16">
      <c r="A62" s="30" t="s">
        <v>90</v>
      </c>
      <c r="B62" s="38"/>
      <c r="E62" s="41" t="s">
        <v>87</v>
      </c>
      <c r="J62" s="39"/>
    </row>
    <row r="63" spans="1:16" ht="120">
      <c r="A63" s="30" t="s">
        <v>92</v>
      </c>
      <c r="B63" s="38"/>
      <c r="E63" s="40" t="s">
        <v>550</v>
      </c>
      <c r="J63" s="39"/>
    </row>
    <row r="64" spans="1:16">
      <c r="A64" s="30" t="s">
        <v>92</v>
      </c>
      <c r="B64" s="38"/>
      <c r="E64" s="40" t="s">
        <v>551</v>
      </c>
      <c r="J64" s="39"/>
    </row>
    <row r="65" spans="1:16" ht="30">
      <c r="A65" s="30" t="s">
        <v>95</v>
      </c>
      <c r="B65" s="38"/>
      <c r="E65" s="32" t="s">
        <v>247</v>
      </c>
      <c r="J65" s="39"/>
    </row>
    <row r="66" spans="1:16">
      <c r="A66" s="30" t="s">
        <v>85</v>
      </c>
      <c r="B66" s="30">
        <v>12</v>
      </c>
      <c r="C66" s="31" t="s">
        <v>257</v>
      </c>
      <c r="D66" s="30" t="s">
        <v>87</v>
      </c>
      <c r="E66" s="32" t="s">
        <v>258</v>
      </c>
      <c r="F66" s="33" t="s">
        <v>170</v>
      </c>
      <c r="G66" s="34">
        <v>96.6</v>
      </c>
      <c r="H66" s="35">
        <v>0</v>
      </c>
      <c r="I66" s="36">
        <f>ROUND(G66*H66,P4)</f>
        <v>0</v>
      </c>
      <c r="J66" s="30"/>
      <c r="O66" s="37">
        <f>I66*0.21</f>
        <v>0</v>
      </c>
      <c r="P66">
        <v>3</v>
      </c>
    </row>
    <row r="67" spans="1:16">
      <c r="A67" s="30" t="s">
        <v>90</v>
      </c>
      <c r="B67" s="38"/>
      <c r="E67" s="41" t="s">
        <v>87</v>
      </c>
      <c r="J67" s="39"/>
    </row>
    <row r="68" spans="1:16" ht="90">
      <c r="A68" s="30" t="s">
        <v>92</v>
      </c>
      <c r="B68" s="38"/>
      <c r="E68" s="40" t="s">
        <v>552</v>
      </c>
      <c r="J68" s="39"/>
    </row>
    <row r="69" spans="1:16">
      <c r="A69" s="30" t="s">
        <v>92</v>
      </c>
      <c r="B69" s="38"/>
      <c r="E69" s="40" t="s">
        <v>553</v>
      </c>
      <c r="J69" s="39"/>
    </row>
    <row r="70" spans="1:16" ht="240">
      <c r="A70" s="30" t="s">
        <v>95</v>
      </c>
      <c r="B70" s="38"/>
      <c r="E70" s="32" t="s">
        <v>261</v>
      </c>
      <c r="J70" s="39"/>
    </row>
    <row r="71" spans="1:16">
      <c r="A71" s="24" t="s">
        <v>82</v>
      </c>
      <c r="B71" s="25"/>
      <c r="C71" s="26" t="s">
        <v>262</v>
      </c>
      <c r="D71" s="27"/>
      <c r="E71" s="24" t="s">
        <v>263</v>
      </c>
      <c r="F71" s="27"/>
      <c r="G71" s="27"/>
      <c r="H71" s="27"/>
      <c r="I71" s="28">
        <f>SUMIFS(I72:I96,A72:A96,"P")</f>
        <v>0</v>
      </c>
      <c r="J71" s="29"/>
    </row>
    <row r="72" spans="1:16" ht="30">
      <c r="A72" s="30" t="s">
        <v>85</v>
      </c>
      <c r="B72" s="30">
        <v>13</v>
      </c>
      <c r="C72" s="31" t="s">
        <v>554</v>
      </c>
      <c r="D72" s="30" t="s">
        <v>87</v>
      </c>
      <c r="E72" s="32" t="s">
        <v>555</v>
      </c>
      <c r="F72" s="33" t="s">
        <v>230</v>
      </c>
      <c r="G72" s="34">
        <v>620</v>
      </c>
      <c r="H72" s="35">
        <v>0</v>
      </c>
      <c r="I72" s="36">
        <f>ROUND(G72*H72,P4)</f>
        <v>0</v>
      </c>
      <c r="J72" s="30"/>
      <c r="O72" s="37">
        <f>I72*0.21</f>
        <v>0</v>
      </c>
      <c r="P72">
        <v>3</v>
      </c>
    </row>
    <row r="73" spans="1:16" ht="30">
      <c r="A73" s="30" t="s">
        <v>90</v>
      </c>
      <c r="B73" s="38"/>
      <c r="E73" s="32" t="s">
        <v>556</v>
      </c>
      <c r="J73" s="39"/>
    </row>
    <row r="74" spans="1:16" ht="105">
      <c r="A74" s="30" t="s">
        <v>92</v>
      </c>
      <c r="B74" s="38"/>
      <c r="E74" s="40" t="s">
        <v>557</v>
      </c>
      <c r="J74" s="39"/>
    </row>
    <row r="75" spans="1:16">
      <c r="A75" s="30" t="s">
        <v>92</v>
      </c>
      <c r="B75" s="38"/>
      <c r="E75" s="40" t="s">
        <v>558</v>
      </c>
      <c r="J75" s="39"/>
    </row>
    <row r="76" spans="1:16" ht="45">
      <c r="A76" s="30" t="s">
        <v>95</v>
      </c>
      <c r="B76" s="38"/>
      <c r="E76" s="32" t="s">
        <v>559</v>
      </c>
      <c r="J76" s="39"/>
    </row>
    <row r="77" spans="1:16">
      <c r="A77" s="30" t="s">
        <v>85</v>
      </c>
      <c r="B77" s="30">
        <v>14</v>
      </c>
      <c r="C77" s="31" t="s">
        <v>560</v>
      </c>
      <c r="D77" s="30" t="s">
        <v>87</v>
      </c>
      <c r="E77" s="32" t="s">
        <v>561</v>
      </c>
      <c r="F77" s="33" t="s">
        <v>188</v>
      </c>
      <c r="G77" s="34">
        <v>163.19999999999999</v>
      </c>
      <c r="H77" s="35">
        <v>0</v>
      </c>
      <c r="I77" s="36">
        <f>ROUND(G77*H77,P4)</f>
        <v>0</v>
      </c>
      <c r="J77" s="30"/>
      <c r="O77" s="37">
        <f>I77*0.21</f>
        <v>0</v>
      </c>
      <c r="P77">
        <v>3</v>
      </c>
    </row>
    <row r="78" spans="1:16">
      <c r="A78" s="30" t="s">
        <v>90</v>
      </c>
      <c r="B78" s="38"/>
      <c r="E78" s="41" t="s">
        <v>87</v>
      </c>
      <c r="J78" s="39"/>
    </row>
    <row r="79" spans="1:16" ht="45">
      <c r="A79" s="30" t="s">
        <v>92</v>
      </c>
      <c r="B79" s="38"/>
      <c r="E79" s="40" t="s">
        <v>562</v>
      </c>
      <c r="J79" s="39"/>
    </row>
    <row r="80" spans="1:16">
      <c r="A80" s="30" t="s">
        <v>92</v>
      </c>
      <c r="B80" s="38"/>
      <c r="E80" s="40" t="s">
        <v>563</v>
      </c>
      <c r="J80" s="39"/>
    </row>
    <row r="81" spans="1:16" ht="30">
      <c r="A81" s="30" t="s">
        <v>95</v>
      </c>
      <c r="B81" s="38"/>
      <c r="E81" s="32" t="s">
        <v>564</v>
      </c>
      <c r="J81" s="39"/>
    </row>
    <row r="82" spans="1:16">
      <c r="A82" s="30" t="s">
        <v>85</v>
      </c>
      <c r="B82" s="30">
        <v>15</v>
      </c>
      <c r="C82" s="31" t="s">
        <v>264</v>
      </c>
      <c r="D82" s="30" t="s">
        <v>87</v>
      </c>
      <c r="E82" s="32" t="s">
        <v>265</v>
      </c>
      <c r="F82" s="33" t="s">
        <v>230</v>
      </c>
      <c r="G82" s="34">
        <v>24</v>
      </c>
      <c r="H82" s="35">
        <v>0</v>
      </c>
      <c r="I82" s="36">
        <f>ROUND(G82*H82,P4)</f>
        <v>0</v>
      </c>
      <c r="J82" s="30"/>
      <c r="O82" s="37">
        <f>I82*0.21</f>
        <v>0</v>
      </c>
      <c r="P82">
        <v>3</v>
      </c>
    </row>
    <row r="83" spans="1:16">
      <c r="A83" s="30" t="s">
        <v>90</v>
      </c>
      <c r="B83" s="38"/>
      <c r="E83" s="41" t="s">
        <v>87</v>
      </c>
      <c r="J83" s="39"/>
    </row>
    <row r="84" spans="1:16" ht="120">
      <c r="A84" s="30" t="s">
        <v>92</v>
      </c>
      <c r="B84" s="38"/>
      <c r="E84" s="40" t="s">
        <v>565</v>
      </c>
      <c r="J84" s="39"/>
    </row>
    <row r="85" spans="1:16">
      <c r="A85" s="30" t="s">
        <v>92</v>
      </c>
      <c r="B85" s="38"/>
      <c r="E85" s="40" t="s">
        <v>566</v>
      </c>
      <c r="J85" s="39"/>
    </row>
    <row r="86" spans="1:16" ht="30">
      <c r="A86" s="30" t="s">
        <v>95</v>
      </c>
      <c r="B86" s="38"/>
      <c r="E86" s="32" t="s">
        <v>268</v>
      </c>
      <c r="J86" s="39"/>
    </row>
    <row r="87" spans="1:16">
      <c r="A87" s="30" t="s">
        <v>85</v>
      </c>
      <c r="B87" s="30">
        <v>16</v>
      </c>
      <c r="C87" s="31" t="s">
        <v>567</v>
      </c>
      <c r="D87" s="30" t="s">
        <v>87</v>
      </c>
      <c r="E87" s="32" t="s">
        <v>568</v>
      </c>
      <c r="F87" s="33" t="s">
        <v>230</v>
      </c>
      <c r="G87" s="34">
        <v>70</v>
      </c>
      <c r="H87" s="35">
        <v>0</v>
      </c>
      <c r="I87" s="36">
        <f>ROUND(G87*H87,P4)</f>
        <v>0</v>
      </c>
      <c r="J87" s="30"/>
      <c r="O87" s="37">
        <f>I87*0.21</f>
        <v>0</v>
      </c>
      <c r="P87">
        <v>3</v>
      </c>
    </row>
    <row r="88" spans="1:16">
      <c r="A88" s="30" t="s">
        <v>90</v>
      </c>
      <c r="B88" s="38"/>
      <c r="E88" s="41" t="s">
        <v>87</v>
      </c>
      <c r="J88" s="39"/>
    </row>
    <row r="89" spans="1:16" ht="60">
      <c r="A89" s="30" t="s">
        <v>92</v>
      </c>
      <c r="B89" s="38"/>
      <c r="E89" s="40" t="s">
        <v>569</v>
      </c>
      <c r="J89" s="39"/>
    </row>
    <row r="90" spans="1:16">
      <c r="A90" s="30" t="s">
        <v>92</v>
      </c>
      <c r="B90" s="38"/>
      <c r="E90" s="40" t="s">
        <v>570</v>
      </c>
      <c r="J90" s="39"/>
    </row>
    <row r="91" spans="1:16" ht="180">
      <c r="A91" s="30" t="s">
        <v>95</v>
      </c>
      <c r="B91" s="38"/>
      <c r="E91" s="32" t="s">
        <v>571</v>
      </c>
      <c r="J91" s="39"/>
    </row>
    <row r="92" spans="1:16">
      <c r="A92" s="30" t="s">
        <v>85</v>
      </c>
      <c r="B92" s="30">
        <v>17</v>
      </c>
      <c r="C92" s="31" t="s">
        <v>269</v>
      </c>
      <c r="D92" s="30" t="s">
        <v>87</v>
      </c>
      <c r="E92" s="32" t="s">
        <v>270</v>
      </c>
      <c r="F92" s="33" t="s">
        <v>140</v>
      </c>
      <c r="G92" s="34">
        <v>14</v>
      </c>
      <c r="H92" s="35">
        <v>0</v>
      </c>
      <c r="I92" s="36">
        <f>ROUND(G92*H92,P4)</f>
        <v>0</v>
      </c>
      <c r="J92" s="30"/>
      <c r="O92" s="37">
        <f>I92*0.21</f>
        <v>0</v>
      </c>
      <c r="P92">
        <v>3</v>
      </c>
    </row>
    <row r="93" spans="1:16">
      <c r="A93" s="30" t="s">
        <v>90</v>
      </c>
      <c r="B93" s="38"/>
      <c r="E93" s="41" t="s">
        <v>87</v>
      </c>
      <c r="J93" s="39"/>
    </row>
    <row r="94" spans="1:16">
      <c r="A94" s="30" t="s">
        <v>92</v>
      </c>
      <c r="B94" s="38"/>
      <c r="E94" s="40" t="s">
        <v>572</v>
      </c>
      <c r="J94" s="39"/>
    </row>
    <row r="95" spans="1:16">
      <c r="A95" s="30" t="s">
        <v>92</v>
      </c>
      <c r="B95" s="38"/>
      <c r="E95" s="40" t="s">
        <v>573</v>
      </c>
      <c r="J95" s="39"/>
    </row>
    <row r="96" spans="1:16" ht="105">
      <c r="A96" s="30" t="s">
        <v>95</v>
      </c>
      <c r="B96" s="42"/>
      <c r="C96" s="43"/>
      <c r="D96" s="43"/>
      <c r="E96" s="32" t="s">
        <v>273</v>
      </c>
      <c r="F96" s="43"/>
      <c r="G96" s="43"/>
      <c r="H96" s="43"/>
      <c r="I96" s="43"/>
      <c r="J96" s="44"/>
    </row>
  </sheetData>
  <sheetProtection algorithmName="SHA-512" hashValue="c0ev82FJitZD7YfHvtPGZlgcF6foki9rXZbFHmlvPyLfifbGE2dJGAiDT3EKWPekXcZu9NSMOJjZk68kx9WTrQ==" saltValue="sfnZPo9yrOOLQkEzBtqzRJQrhfc2CgVN2tHlAsQVKdD4ZOfxYEACnC/AlyiBEj0GbOTRQ55VFr16i5E3WxsmJQ=="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139"/>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27</v>
      </c>
      <c r="I3" s="19">
        <f>SUMIFS(I10:I139,A10:A139,"SD")</f>
        <v>0</v>
      </c>
      <c r="J3" s="15"/>
      <c r="O3">
        <v>0</v>
      </c>
      <c r="P3">
        <v>2</v>
      </c>
    </row>
    <row r="4" spans="1:16">
      <c r="A4" s="3" t="s">
        <v>69</v>
      </c>
      <c r="B4" s="16" t="s">
        <v>155</v>
      </c>
      <c r="C4" s="48" t="s">
        <v>529</v>
      </c>
      <c r="D4" s="49"/>
      <c r="E4" s="17" t="s">
        <v>530</v>
      </c>
      <c r="F4" s="3"/>
      <c r="G4" s="3"/>
      <c r="H4" s="3"/>
      <c r="I4" s="3"/>
      <c r="J4" s="15"/>
      <c r="O4">
        <v>0.12</v>
      </c>
      <c r="P4">
        <v>2</v>
      </c>
    </row>
    <row r="5" spans="1:16">
      <c r="A5" s="3" t="s">
        <v>158</v>
      </c>
      <c r="B5" s="16" t="s">
        <v>155</v>
      </c>
      <c r="C5" s="48" t="s">
        <v>27</v>
      </c>
      <c r="D5" s="49"/>
      <c r="E5" s="17" t="s">
        <v>279</v>
      </c>
      <c r="F5" s="3"/>
      <c r="G5" s="3"/>
      <c r="H5" s="3"/>
      <c r="I5" s="3"/>
      <c r="J5" s="15"/>
      <c r="O5">
        <v>0.21</v>
      </c>
    </row>
    <row r="6" spans="1:16">
      <c r="A6" s="3" t="s">
        <v>280</v>
      </c>
      <c r="B6" s="16" t="s">
        <v>70</v>
      </c>
      <c r="C6" s="48" t="s">
        <v>27</v>
      </c>
      <c r="D6" s="49"/>
      <c r="E6" s="17" t="s">
        <v>18</v>
      </c>
      <c r="F6" s="3"/>
      <c r="G6" s="3"/>
      <c r="H6" s="3"/>
      <c r="I6" s="3"/>
      <c r="J6" s="15"/>
    </row>
    <row r="7" spans="1:16">
      <c r="A7" s="52" t="s">
        <v>71</v>
      </c>
      <c r="B7" s="53" t="s">
        <v>72</v>
      </c>
      <c r="C7" s="54" t="s">
        <v>73</v>
      </c>
      <c r="D7" s="54" t="s">
        <v>74</v>
      </c>
      <c r="E7" s="54" t="s">
        <v>75</v>
      </c>
      <c r="F7" s="54" t="s">
        <v>76</v>
      </c>
      <c r="G7" s="54" t="s">
        <v>77</v>
      </c>
      <c r="H7" s="54" t="s">
        <v>78</v>
      </c>
      <c r="I7" s="54"/>
      <c r="J7" s="55" t="s">
        <v>79</v>
      </c>
    </row>
    <row r="8" spans="1:16">
      <c r="A8" s="52"/>
      <c r="B8" s="53"/>
      <c r="C8" s="54"/>
      <c r="D8" s="54"/>
      <c r="E8" s="54"/>
      <c r="F8" s="54"/>
      <c r="G8" s="54"/>
      <c r="H8" s="7" t="s">
        <v>80</v>
      </c>
      <c r="I8" s="7" t="s">
        <v>81</v>
      </c>
      <c r="J8" s="55"/>
    </row>
    <row r="9" spans="1:16">
      <c r="A9" s="22">
        <v>0</v>
      </c>
      <c r="B9" s="20">
        <v>1</v>
      </c>
      <c r="C9" s="23">
        <v>2</v>
      </c>
      <c r="D9" s="7">
        <v>3</v>
      </c>
      <c r="E9" s="23">
        <v>4</v>
      </c>
      <c r="F9" s="7">
        <v>5</v>
      </c>
      <c r="G9" s="7">
        <v>6</v>
      </c>
      <c r="H9" s="7">
        <v>7</v>
      </c>
      <c r="I9" s="23">
        <v>8</v>
      </c>
      <c r="J9" s="21">
        <v>9</v>
      </c>
    </row>
    <row r="10" spans="1:16">
      <c r="A10" s="24" t="s">
        <v>82</v>
      </c>
      <c r="B10" s="25"/>
      <c r="C10" s="26" t="s">
        <v>83</v>
      </c>
      <c r="D10" s="27"/>
      <c r="E10" s="24" t="s">
        <v>84</v>
      </c>
      <c r="F10" s="27"/>
      <c r="G10" s="27"/>
      <c r="H10" s="27"/>
      <c r="I10" s="28">
        <f>SUMIFS(I11:I15,A11:A15,"P")</f>
        <v>0</v>
      </c>
      <c r="J10" s="29"/>
    </row>
    <row r="11" spans="1:16">
      <c r="A11" s="30" t="s">
        <v>85</v>
      </c>
      <c r="B11" s="30">
        <v>1</v>
      </c>
      <c r="C11" s="31" t="s">
        <v>159</v>
      </c>
      <c r="D11" s="30" t="s">
        <v>87</v>
      </c>
      <c r="E11" s="32" t="s">
        <v>160</v>
      </c>
      <c r="F11" s="33" t="s">
        <v>161</v>
      </c>
      <c r="G11" s="34">
        <v>29.484000000000002</v>
      </c>
      <c r="H11" s="35">
        <v>0</v>
      </c>
      <c r="I11" s="36">
        <f>ROUND(G11*H11,P4)</f>
        <v>0</v>
      </c>
      <c r="J11" s="30"/>
      <c r="O11" s="37">
        <f>I11*0.21</f>
        <v>0</v>
      </c>
      <c r="P11">
        <v>3</v>
      </c>
    </row>
    <row r="12" spans="1:16">
      <c r="A12" s="30" t="s">
        <v>90</v>
      </c>
      <c r="B12" s="38"/>
      <c r="E12" s="32" t="s">
        <v>195</v>
      </c>
      <c r="J12" s="39"/>
    </row>
    <row r="13" spans="1:16" ht="45">
      <c r="A13" s="30" t="s">
        <v>92</v>
      </c>
      <c r="B13" s="38"/>
      <c r="E13" s="40" t="s">
        <v>574</v>
      </c>
      <c r="J13" s="39"/>
    </row>
    <row r="14" spans="1:16">
      <c r="A14" s="30" t="s">
        <v>92</v>
      </c>
      <c r="B14" s="38"/>
      <c r="E14" s="40" t="s">
        <v>575</v>
      </c>
      <c r="J14" s="39"/>
    </row>
    <row r="15" spans="1:16" ht="30">
      <c r="A15" s="30" t="s">
        <v>95</v>
      </c>
      <c r="B15" s="38"/>
      <c r="E15" s="32" t="s">
        <v>165</v>
      </c>
      <c r="J15" s="39"/>
    </row>
    <row r="16" spans="1:16">
      <c r="A16" s="24" t="s">
        <v>82</v>
      </c>
      <c r="B16" s="25"/>
      <c r="C16" s="26" t="s">
        <v>166</v>
      </c>
      <c r="D16" s="27"/>
      <c r="E16" s="24" t="s">
        <v>167</v>
      </c>
      <c r="F16" s="27"/>
      <c r="G16" s="27"/>
      <c r="H16" s="27"/>
      <c r="I16" s="28">
        <f>SUMIFS(I17:I51,A17:A51,"P")</f>
        <v>0</v>
      </c>
      <c r="J16" s="29"/>
    </row>
    <row r="17" spans="1:16" ht="30">
      <c r="A17" s="30" t="s">
        <v>85</v>
      </c>
      <c r="B17" s="30">
        <v>2</v>
      </c>
      <c r="C17" s="31" t="s">
        <v>168</v>
      </c>
      <c r="D17" s="30" t="s">
        <v>87</v>
      </c>
      <c r="E17" s="32" t="s">
        <v>169</v>
      </c>
      <c r="F17" s="33" t="s">
        <v>170</v>
      </c>
      <c r="G17" s="34">
        <v>16.38</v>
      </c>
      <c r="H17" s="35">
        <v>0</v>
      </c>
      <c r="I17" s="36">
        <f>ROUND(G17*H17,P4)</f>
        <v>0</v>
      </c>
      <c r="J17" s="30"/>
      <c r="O17" s="37">
        <f>I17*0.21</f>
        <v>0</v>
      </c>
      <c r="P17">
        <v>3</v>
      </c>
    </row>
    <row r="18" spans="1:16">
      <c r="A18" s="30" t="s">
        <v>90</v>
      </c>
      <c r="B18" s="38"/>
      <c r="E18" s="41" t="s">
        <v>87</v>
      </c>
      <c r="J18" s="39"/>
    </row>
    <row r="19" spans="1:16" ht="75">
      <c r="A19" s="30" t="s">
        <v>92</v>
      </c>
      <c r="B19" s="38"/>
      <c r="E19" s="40" t="s">
        <v>576</v>
      </c>
      <c r="J19" s="39"/>
    </row>
    <row r="20" spans="1:16">
      <c r="A20" s="30" t="s">
        <v>92</v>
      </c>
      <c r="B20" s="38"/>
      <c r="E20" s="40" t="s">
        <v>577</v>
      </c>
      <c r="J20" s="39"/>
    </row>
    <row r="21" spans="1:16" ht="409.5">
      <c r="A21" s="30" t="s">
        <v>95</v>
      </c>
      <c r="B21" s="38"/>
      <c r="E21" s="32" t="s">
        <v>173</v>
      </c>
      <c r="J21" s="39"/>
    </row>
    <row r="22" spans="1:16" ht="30">
      <c r="A22" s="30" t="s">
        <v>85</v>
      </c>
      <c r="B22" s="30">
        <v>3</v>
      </c>
      <c r="C22" s="31" t="s">
        <v>287</v>
      </c>
      <c r="D22" s="30" t="s">
        <v>87</v>
      </c>
      <c r="E22" s="32" t="s">
        <v>288</v>
      </c>
      <c r="F22" s="33" t="s">
        <v>170</v>
      </c>
      <c r="G22" s="34">
        <v>268.8</v>
      </c>
      <c r="H22" s="35">
        <v>0</v>
      </c>
      <c r="I22" s="36">
        <f>ROUND(G22*H22,P4)</f>
        <v>0</v>
      </c>
      <c r="J22" s="30"/>
      <c r="O22" s="37">
        <f>I22*0.21</f>
        <v>0</v>
      </c>
      <c r="P22">
        <v>3</v>
      </c>
    </row>
    <row r="23" spans="1:16">
      <c r="A23" s="30" t="s">
        <v>90</v>
      </c>
      <c r="B23" s="38"/>
      <c r="E23" s="41" t="s">
        <v>87</v>
      </c>
      <c r="J23" s="39"/>
    </row>
    <row r="24" spans="1:16" ht="135">
      <c r="A24" s="30" t="s">
        <v>92</v>
      </c>
      <c r="B24" s="38"/>
      <c r="E24" s="40" t="s">
        <v>578</v>
      </c>
      <c r="J24" s="39"/>
    </row>
    <row r="25" spans="1:16">
      <c r="A25" s="30" t="s">
        <v>92</v>
      </c>
      <c r="B25" s="38"/>
      <c r="E25" s="40" t="s">
        <v>579</v>
      </c>
      <c r="J25" s="39"/>
    </row>
    <row r="26" spans="1:16" ht="405">
      <c r="A26" s="30" t="s">
        <v>95</v>
      </c>
      <c r="B26" s="38"/>
      <c r="E26" s="32" t="s">
        <v>291</v>
      </c>
      <c r="J26" s="39"/>
    </row>
    <row r="27" spans="1:16">
      <c r="A27" s="30" t="s">
        <v>85</v>
      </c>
      <c r="B27" s="30">
        <v>4</v>
      </c>
      <c r="C27" s="31" t="s">
        <v>257</v>
      </c>
      <c r="D27" s="30" t="s">
        <v>87</v>
      </c>
      <c r="E27" s="32" t="s">
        <v>258</v>
      </c>
      <c r="F27" s="33" t="s">
        <v>170</v>
      </c>
      <c r="G27" s="34">
        <v>16.38</v>
      </c>
      <c r="H27" s="35">
        <v>0</v>
      </c>
      <c r="I27" s="36">
        <f>ROUND(G27*H27,P4)</f>
        <v>0</v>
      </c>
      <c r="J27" s="30"/>
      <c r="O27" s="37">
        <f>I27*0.21</f>
        <v>0</v>
      </c>
      <c r="P27">
        <v>3</v>
      </c>
    </row>
    <row r="28" spans="1:16">
      <c r="A28" s="30" t="s">
        <v>90</v>
      </c>
      <c r="B28" s="38"/>
      <c r="E28" s="41" t="s">
        <v>87</v>
      </c>
      <c r="J28" s="39"/>
    </row>
    <row r="29" spans="1:16" ht="30">
      <c r="A29" s="30" t="s">
        <v>92</v>
      </c>
      <c r="B29" s="38"/>
      <c r="E29" s="40" t="s">
        <v>580</v>
      </c>
      <c r="J29" s="39"/>
    </row>
    <row r="30" spans="1:16">
      <c r="A30" s="30" t="s">
        <v>92</v>
      </c>
      <c r="B30" s="38"/>
      <c r="E30" s="40" t="s">
        <v>577</v>
      </c>
      <c r="J30" s="39"/>
    </row>
    <row r="31" spans="1:16" ht="240">
      <c r="A31" s="30" t="s">
        <v>95</v>
      </c>
      <c r="B31" s="38"/>
      <c r="E31" s="32" t="s">
        <v>261</v>
      </c>
      <c r="J31" s="39"/>
    </row>
    <row r="32" spans="1:16">
      <c r="A32" s="30" t="s">
        <v>85</v>
      </c>
      <c r="B32" s="30">
        <v>5</v>
      </c>
      <c r="C32" s="31" t="s">
        <v>293</v>
      </c>
      <c r="D32" s="30" t="s">
        <v>87</v>
      </c>
      <c r="E32" s="32" t="s">
        <v>294</v>
      </c>
      <c r="F32" s="33" t="s">
        <v>170</v>
      </c>
      <c r="G32" s="34">
        <v>161.28</v>
      </c>
      <c r="H32" s="35">
        <v>0</v>
      </c>
      <c r="I32" s="36">
        <f>ROUND(G32*H32,P4)</f>
        <v>0</v>
      </c>
      <c r="J32" s="30"/>
      <c r="O32" s="37">
        <f>I32*0.21</f>
        <v>0</v>
      </c>
      <c r="P32">
        <v>3</v>
      </c>
    </row>
    <row r="33" spans="1:16">
      <c r="A33" s="30" t="s">
        <v>90</v>
      </c>
      <c r="B33" s="38"/>
      <c r="E33" s="32" t="s">
        <v>295</v>
      </c>
      <c r="J33" s="39"/>
    </row>
    <row r="34" spans="1:16" ht="135">
      <c r="A34" s="30" t="s">
        <v>92</v>
      </c>
      <c r="B34" s="38"/>
      <c r="E34" s="40" t="s">
        <v>581</v>
      </c>
      <c r="J34" s="39"/>
    </row>
    <row r="35" spans="1:16">
      <c r="A35" s="30" t="s">
        <v>92</v>
      </c>
      <c r="B35" s="38"/>
      <c r="E35" s="40" t="s">
        <v>582</v>
      </c>
      <c r="J35" s="39"/>
    </row>
    <row r="36" spans="1:16" ht="300">
      <c r="A36" s="30" t="s">
        <v>95</v>
      </c>
      <c r="B36" s="38"/>
      <c r="E36" s="32" t="s">
        <v>298</v>
      </c>
      <c r="J36" s="39"/>
    </row>
    <row r="37" spans="1:16">
      <c r="A37" s="30" t="s">
        <v>85</v>
      </c>
      <c r="B37" s="30">
        <v>6</v>
      </c>
      <c r="C37" s="31" t="s">
        <v>299</v>
      </c>
      <c r="D37" s="30" t="s">
        <v>87</v>
      </c>
      <c r="E37" s="32" t="s">
        <v>300</v>
      </c>
      <c r="F37" s="33" t="s">
        <v>170</v>
      </c>
      <c r="G37" s="34">
        <v>94.08</v>
      </c>
      <c r="H37" s="35">
        <v>0</v>
      </c>
      <c r="I37" s="36">
        <f>ROUND(G37*H37,P4)</f>
        <v>0</v>
      </c>
      <c r="J37" s="30"/>
      <c r="O37" s="37">
        <f>I37*0.21</f>
        <v>0</v>
      </c>
      <c r="P37">
        <v>3</v>
      </c>
    </row>
    <row r="38" spans="1:16" ht="30">
      <c r="A38" s="30" t="s">
        <v>90</v>
      </c>
      <c r="B38" s="38"/>
      <c r="E38" s="32" t="s">
        <v>301</v>
      </c>
      <c r="J38" s="39"/>
    </row>
    <row r="39" spans="1:16" ht="45">
      <c r="A39" s="30" t="s">
        <v>92</v>
      </c>
      <c r="B39" s="38"/>
      <c r="E39" s="40" t="s">
        <v>583</v>
      </c>
      <c r="J39" s="39"/>
    </row>
    <row r="40" spans="1:16">
      <c r="A40" s="30" t="s">
        <v>92</v>
      </c>
      <c r="B40" s="38"/>
      <c r="E40" s="40" t="s">
        <v>584</v>
      </c>
      <c r="J40" s="39"/>
    </row>
    <row r="41" spans="1:16" ht="390">
      <c r="A41" s="30" t="s">
        <v>95</v>
      </c>
      <c r="B41" s="38"/>
      <c r="E41" s="32" t="s">
        <v>304</v>
      </c>
      <c r="J41" s="39"/>
    </row>
    <row r="42" spans="1:16">
      <c r="A42" s="30" t="s">
        <v>85</v>
      </c>
      <c r="B42" s="30">
        <v>7</v>
      </c>
      <c r="C42" s="31" t="s">
        <v>305</v>
      </c>
      <c r="D42" s="30" t="s">
        <v>87</v>
      </c>
      <c r="E42" s="32" t="s">
        <v>306</v>
      </c>
      <c r="F42" s="33" t="s">
        <v>188</v>
      </c>
      <c r="G42" s="34">
        <v>273</v>
      </c>
      <c r="H42" s="35">
        <v>0</v>
      </c>
      <c r="I42" s="36">
        <f>ROUND(G42*H42,P4)</f>
        <v>0</v>
      </c>
      <c r="J42" s="30"/>
      <c r="O42" s="37">
        <f>I42*0.21</f>
        <v>0</v>
      </c>
      <c r="P42">
        <v>3</v>
      </c>
    </row>
    <row r="43" spans="1:16">
      <c r="A43" s="30" t="s">
        <v>90</v>
      </c>
      <c r="B43" s="38"/>
      <c r="E43" s="41" t="s">
        <v>87</v>
      </c>
      <c r="J43" s="39"/>
    </row>
    <row r="44" spans="1:16" ht="30">
      <c r="A44" s="30" t="s">
        <v>92</v>
      </c>
      <c r="B44" s="38"/>
      <c r="E44" s="40" t="s">
        <v>307</v>
      </c>
      <c r="J44" s="39"/>
    </row>
    <row r="45" spans="1:16">
      <c r="A45" s="30" t="s">
        <v>92</v>
      </c>
      <c r="B45" s="38"/>
      <c r="E45" s="40" t="s">
        <v>528</v>
      </c>
      <c r="J45" s="39"/>
    </row>
    <row r="46" spans="1:16" ht="30">
      <c r="A46" s="30" t="s">
        <v>95</v>
      </c>
      <c r="B46" s="38"/>
      <c r="E46" s="32" t="s">
        <v>309</v>
      </c>
      <c r="J46" s="39"/>
    </row>
    <row r="47" spans="1:16">
      <c r="A47" s="30" t="s">
        <v>85</v>
      </c>
      <c r="B47" s="30">
        <v>8</v>
      </c>
      <c r="C47" s="31" t="s">
        <v>310</v>
      </c>
      <c r="D47" s="30" t="s">
        <v>87</v>
      </c>
      <c r="E47" s="32" t="s">
        <v>311</v>
      </c>
      <c r="F47" s="33" t="s">
        <v>188</v>
      </c>
      <c r="G47" s="34">
        <v>1020</v>
      </c>
      <c r="H47" s="35">
        <v>0</v>
      </c>
      <c r="I47" s="36">
        <f>ROUND(G47*H47,P4)</f>
        <v>0</v>
      </c>
      <c r="J47" s="30"/>
      <c r="O47" s="37">
        <f>I47*0.21</f>
        <v>0</v>
      </c>
      <c r="P47">
        <v>3</v>
      </c>
    </row>
    <row r="48" spans="1:16" ht="30">
      <c r="A48" s="30" t="s">
        <v>90</v>
      </c>
      <c r="B48" s="38"/>
      <c r="E48" s="32" t="s">
        <v>312</v>
      </c>
      <c r="J48" s="39"/>
    </row>
    <row r="49" spans="1:16" ht="75">
      <c r="A49" s="30" t="s">
        <v>92</v>
      </c>
      <c r="B49" s="38"/>
      <c r="E49" s="40" t="s">
        <v>585</v>
      </c>
      <c r="J49" s="39"/>
    </row>
    <row r="50" spans="1:16">
      <c r="A50" s="30" t="s">
        <v>92</v>
      </c>
      <c r="B50" s="38"/>
      <c r="E50" s="40" t="s">
        <v>538</v>
      </c>
      <c r="J50" s="39"/>
    </row>
    <row r="51" spans="1:16">
      <c r="A51" s="30" t="s">
        <v>95</v>
      </c>
      <c r="B51" s="38"/>
      <c r="E51" s="32" t="s">
        <v>314</v>
      </c>
      <c r="J51" s="39"/>
    </row>
    <row r="52" spans="1:16">
      <c r="A52" s="24" t="s">
        <v>82</v>
      </c>
      <c r="B52" s="25"/>
      <c r="C52" s="26" t="s">
        <v>325</v>
      </c>
      <c r="D52" s="27"/>
      <c r="E52" s="24" t="s">
        <v>326</v>
      </c>
      <c r="F52" s="27"/>
      <c r="G52" s="27"/>
      <c r="H52" s="27"/>
      <c r="I52" s="28">
        <f>SUMIFS(I53:I97,A53:A97,"P")</f>
        <v>0</v>
      </c>
      <c r="J52" s="29"/>
    </row>
    <row r="53" spans="1:16">
      <c r="A53" s="30" t="s">
        <v>85</v>
      </c>
      <c r="B53" s="30">
        <v>9</v>
      </c>
      <c r="C53" s="31" t="s">
        <v>327</v>
      </c>
      <c r="D53" s="30" t="s">
        <v>87</v>
      </c>
      <c r="E53" s="32" t="s">
        <v>328</v>
      </c>
      <c r="F53" s="33" t="s">
        <v>188</v>
      </c>
      <c r="G53" s="34">
        <v>259</v>
      </c>
      <c r="H53" s="35">
        <v>0</v>
      </c>
      <c r="I53" s="36">
        <f>ROUND(G53*H53,P4)</f>
        <v>0</v>
      </c>
      <c r="J53" s="30"/>
      <c r="O53" s="37">
        <f>I53*0.21</f>
        <v>0</v>
      </c>
      <c r="P53">
        <v>3</v>
      </c>
    </row>
    <row r="54" spans="1:16">
      <c r="A54" s="30" t="s">
        <v>90</v>
      </c>
      <c r="B54" s="38"/>
      <c r="E54" s="41" t="s">
        <v>87</v>
      </c>
      <c r="J54" s="39"/>
    </row>
    <row r="55" spans="1:16" ht="105">
      <c r="A55" s="30" t="s">
        <v>92</v>
      </c>
      <c r="B55" s="38"/>
      <c r="E55" s="40" t="s">
        <v>586</v>
      </c>
      <c r="J55" s="39"/>
    </row>
    <row r="56" spans="1:16">
      <c r="A56" s="30" t="s">
        <v>92</v>
      </c>
      <c r="B56" s="38"/>
      <c r="E56" s="40" t="s">
        <v>587</v>
      </c>
      <c r="J56" s="39"/>
    </row>
    <row r="57" spans="1:16" ht="150">
      <c r="A57" s="30" t="s">
        <v>95</v>
      </c>
      <c r="B57" s="38"/>
      <c r="E57" s="32" t="s">
        <v>331</v>
      </c>
      <c r="J57" s="39"/>
    </row>
    <row r="58" spans="1:16">
      <c r="A58" s="30" t="s">
        <v>85</v>
      </c>
      <c r="B58" s="30">
        <v>10</v>
      </c>
      <c r="C58" s="31" t="s">
        <v>334</v>
      </c>
      <c r="D58" s="30" t="s">
        <v>87</v>
      </c>
      <c r="E58" s="32" t="s">
        <v>335</v>
      </c>
      <c r="F58" s="33" t="s">
        <v>188</v>
      </c>
      <c r="G58" s="34">
        <v>273</v>
      </c>
      <c r="H58" s="35">
        <v>0</v>
      </c>
      <c r="I58" s="36">
        <f>ROUND(G58*H58,P4)</f>
        <v>0</v>
      </c>
      <c r="J58" s="30"/>
      <c r="O58" s="37">
        <f>I58*0.21</f>
        <v>0</v>
      </c>
      <c r="P58">
        <v>3</v>
      </c>
    </row>
    <row r="59" spans="1:16">
      <c r="A59" s="30" t="s">
        <v>90</v>
      </c>
      <c r="B59" s="38"/>
      <c r="E59" s="32" t="s">
        <v>336</v>
      </c>
      <c r="J59" s="39"/>
    </row>
    <row r="60" spans="1:16" ht="105">
      <c r="A60" s="30" t="s">
        <v>92</v>
      </c>
      <c r="B60" s="38"/>
      <c r="E60" s="40" t="s">
        <v>588</v>
      </c>
      <c r="J60" s="39"/>
    </row>
    <row r="61" spans="1:16">
      <c r="A61" s="30" t="s">
        <v>92</v>
      </c>
      <c r="B61" s="38"/>
      <c r="E61" s="40" t="s">
        <v>528</v>
      </c>
      <c r="J61" s="39"/>
    </row>
    <row r="62" spans="1:16" ht="60">
      <c r="A62" s="30" t="s">
        <v>95</v>
      </c>
      <c r="B62" s="38"/>
      <c r="E62" s="32" t="s">
        <v>338</v>
      </c>
      <c r="J62" s="39"/>
    </row>
    <row r="63" spans="1:16">
      <c r="A63" s="30" t="s">
        <v>85</v>
      </c>
      <c r="B63" s="30">
        <v>11</v>
      </c>
      <c r="C63" s="31" t="s">
        <v>340</v>
      </c>
      <c r="D63" s="30" t="s">
        <v>87</v>
      </c>
      <c r="E63" s="32" t="s">
        <v>341</v>
      </c>
      <c r="F63" s="33" t="s">
        <v>188</v>
      </c>
      <c r="G63" s="34">
        <v>1020</v>
      </c>
      <c r="H63" s="35">
        <v>0</v>
      </c>
      <c r="I63" s="36">
        <f>ROUND(G63*H63,P4)</f>
        <v>0</v>
      </c>
      <c r="J63" s="30"/>
      <c r="O63" s="37">
        <f>I63*0.21</f>
        <v>0</v>
      </c>
      <c r="P63">
        <v>3</v>
      </c>
    </row>
    <row r="64" spans="1:16">
      <c r="A64" s="30" t="s">
        <v>90</v>
      </c>
      <c r="B64" s="38"/>
      <c r="E64" s="41" t="s">
        <v>87</v>
      </c>
      <c r="J64" s="39"/>
    </row>
    <row r="65" spans="1:16" ht="30">
      <c r="A65" s="30" t="s">
        <v>92</v>
      </c>
      <c r="B65" s="38"/>
      <c r="E65" s="40" t="s">
        <v>589</v>
      </c>
      <c r="J65" s="39"/>
    </row>
    <row r="66" spans="1:16">
      <c r="A66" s="30" t="s">
        <v>92</v>
      </c>
      <c r="B66" s="38"/>
      <c r="E66" s="40" t="s">
        <v>538</v>
      </c>
      <c r="J66" s="39"/>
    </row>
    <row r="67" spans="1:16" ht="120">
      <c r="A67" s="30" t="s">
        <v>95</v>
      </c>
      <c r="B67" s="38"/>
      <c r="E67" s="32" t="s">
        <v>343</v>
      </c>
      <c r="J67" s="39"/>
    </row>
    <row r="68" spans="1:16">
      <c r="A68" s="30" t="s">
        <v>85</v>
      </c>
      <c r="B68" s="30">
        <v>12</v>
      </c>
      <c r="C68" s="31" t="s">
        <v>344</v>
      </c>
      <c r="D68" s="30" t="s">
        <v>87</v>
      </c>
      <c r="E68" s="32" t="s">
        <v>345</v>
      </c>
      <c r="F68" s="33" t="s">
        <v>188</v>
      </c>
      <c r="G68" s="34">
        <v>210</v>
      </c>
      <c r="H68" s="35">
        <v>0</v>
      </c>
      <c r="I68" s="36">
        <f>ROUND(G68*H68,P4)</f>
        <v>0</v>
      </c>
      <c r="J68" s="30"/>
      <c r="O68" s="37">
        <f>I68*0.21</f>
        <v>0</v>
      </c>
      <c r="P68">
        <v>3</v>
      </c>
    </row>
    <row r="69" spans="1:16" ht="60">
      <c r="A69" s="30" t="s">
        <v>90</v>
      </c>
      <c r="B69" s="38"/>
      <c r="E69" s="32" t="s">
        <v>346</v>
      </c>
      <c r="J69" s="39"/>
    </row>
    <row r="70" spans="1:16">
      <c r="A70" s="30" t="s">
        <v>92</v>
      </c>
      <c r="B70" s="38"/>
      <c r="E70" s="40" t="s">
        <v>347</v>
      </c>
      <c r="J70" s="39"/>
    </row>
    <row r="71" spans="1:16">
      <c r="A71" s="30" t="s">
        <v>92</v>
      </c>
      <c r="B71" s="38"/>
      <c r="E71" s="40" t="s">
        <v>590</v>
      </c>
      <c r="J71" s="39"/>
    </row>
    <row r="72" spans="1:16" ht="75">
      <c r="A72" s="30" t="s">
        <v>95</v>
      </c>
      <c r="B72" s="38"/>
      <c r="E72" s="32" t="s">
        <v>349</v>
      </c>
      <c r="J72" s="39"/>
    </row>
    <row r="73" spans="1:16">
      <c r="A73" s="30" t="s">
        <v>85</v>
      </c>
      <c r="B73" s="30">
        <v>13</v>
      </c>
      <c r="C73" s="31" t="s">
        <v>350</v>
      </c>
      <c r="D73" s="30" t="s">
        <v>87</v>
      </c>
      <c r="E73" s="32" t="s">
        <v>351</v>
      </c>
      <c r="F73" s="33" t="s">
        <v>188</v>
      </c>
      <c r="G73" s="34">
        <v>6229</v>
      </c>
      <c r="H73" s="35">
        <v>0</v>
      </c>
      <c r="I73" s="36">
        <f>ROUND(G73*H73,P4)</f>
        <v>0</v>
      </c>
      <c r="J73" s="30"/>
      <c r="O73" s="37">
        <f>I73*0.21</f>
        <v>0</v>
      </c>
      <c r="P73">
        <v>3</v>
      </c>
    </row>
    <row r="74" spans="1:16" ht="60">
      <c r="A74" s="30" t="s">
        <v>90</v>
      </c>
      <c r="B74" s="38"/>
      <c r="E74" s="32" t="s">
        <v>352</v>
      </c>
      <c r="J74" s="39"/>
    </row>
    <row r="75" spans="1:16">
      <c r="A75" s="30" t="s">
        <v>92</v>
      </c>
      <c r="B75" s="38"/>
      <c r="E75" s="40" t="s">
        <v>347</v>
      </c>
      <c r="J75" s="39"/>
    </row>
    <row r="76" spans="1:16">
      <c r="A76" s="30" t="s">
        <v>92</v>
      </c>
      <c r="B76" s="38"/>
      <c r="E76" s="40" t="s">
        <v>591</v>
      </c>
      <c r="J76" s="39"/>
    </row>
    <row r="77" spans="1:16" ht="75">
      <c r="A77" s="30" t="s">
        <v>95</v>
      </c>
      <c r="B77" s="38"/>
      <c r="E77" s="32" t="s">
        <v>349</v>
      </c>
      <c r="J77" s="39"/>
    </row>
    <row r="78" spans="1:16">
      <c r="A78" s="30" t="s">
        <v>85</v>
      </c>
      <c r="B78" s="30">
        <v>14</v>
      </c>
      <c r="C78" s="31" t="s">
        <v>354</v>
      </c>
      <c r="D78" s="30" t="s">
        <v>87</v>
      </c>
      <c r="E78" s="32" t="s">
        <v>355</v>
      </c>
      <c r="F78" s="33" t="s">
        <v>188</v>
      </c>
      <c r="G78" s="34">
        <v>6371.8</v>
      </c>
      <c r="H78" s="35">
        <v>0</v>
      </c>
      <c r="I78" s="36">
        <f>ROUND(G78*H78,P4)</f>
        <v>0</v>
      </c>
      <c r="J78" s="30"/>
      <c r="O78" s="37">
        <f>I78*0.21</f>
        <v>0</v>
      </c>
      <c r="P78">
        <v>3</v>
      </c>
    </row>
    <row r="79" spans="1:16" ht="60">
      <c r="A79" s="30" t="s">
        <v>90</v>
      </c>
      <c r="B79" s="38"/>
      <c r="E79" s="32" t="s">
        <v>356</v>
      </c>
      <c r="J79" s="39"/>
    </row>
    <row r="80" spans="1:16">
      <c r="A80" s="30" t="s">
        <v>92</v>
      </c>
      <c r="B80" s="38"/>
      <c r="E80" s="40" t="s">
        <v>347</v>
      </c>
      <c r="J80" s="39"/>
    </row>
    <row r="81" spans="1:16">
      <c r="A81" s="30" t="s">
        <v>92</v>
      </c>
      <c r="B81" s="38"/>
      <c r="E81" s="40" t="s">
        <v>592</v>
      </c>
      <c r="J81" s="39"/>
    </row>
    <row r="82" spans="1:16" ht="75">
      <c r="A82" s="30" t="s">
        <v>95</v>
      </c>
      <c r="B82" s="38"/>
      <c r="E82" s="32" t="s">
        <v>349</v>
      </c>
      <c r="J82" s="39"/>
    </row>
    <row r="83" spans="1:16">
      <c r="A83" s="30" t="s">
        <v>85</v>
      </c>
      <c r="B83" s="30">
        <v>15</v>
      </c>
      <c r="C83" s="31" t="s">
        <v>358</v>
      </c>
      <c r="D83" s="30" t="s">
        <v>87</v>
      </c>
      <c r="E83" s="32" t="s">
        <v>359</v>
      </c>
      <c r="F83" s="33" t="s">
        <v>188</v>
      </c>
      <c r="G83" s="34">
        <v>6229</v>
      </c>
      <c r="H83" s="35">
        <v>0</v>
      </c>
      <c r="I83" s="36">
        <f>ROUND(G83*H83,P4)</f>
        <v>0</v>
      </c>
      <c r="J83" s="30"/>
      <c r="O83" s="37">
        <f>I83*0.21</f>
        <v>0</v>
      </c>
      <c r="P83">
        <v>3</v>
      </c>
    </row>
    <row r="84" spans="1:16">
      <c r="A84" s="30" t="s">
        <v>90</v>
      </c>
      <c r="B84" s="38"/>
      <c r="E84" s="32" t="s">
        <v>360</v>
      </c>
      <c r="J84" s="39"/>
    </row>
    <row r="85" spans="1:16" ht="45">
      <c r="A85" s="30" t="s">
        <v>92</v>
      </c>
      <c r="B85" s="38"/>
      <c r="E85" s="40" t="s">
        <v>593</v>
      </c>
      <c r="J85" s="39"/>
    </row>
    <row r="86" spans="1:16">
      <c r="A86" s="30" t="s">
        <v>92</v>
      </c>
      <c r="B86" s="38"/>
      <c r="E86" s="40" t="s">
        <v>591</v>
      </c>
      <c r="J86" s="39"/>
    </row>
    <row r="87" spans="1:16" ht="165">
      <c r="A87" s="30" t="s">
        <v>95</v>
      </c>
      <c r="B87" s="38"/>
      <c r="E87" s="32" t="s">
        <v>362</v>
      </c>
      <c r="J87" s="39"/>
    </row>
    <row r="88" spans="1:16">
      <c r="A88" s="30" t="s">
        <v>85</v>
      </c>
      <c r="B88" s="30">
        <v>16</v>
      </c>
      <c r="C88" s="31" t="s">
        <v>363</v>
      </c>
      <c r="D88" s="30" t="s">
        <v>87</v>
      </c>
      <c r="E88" s="32" t="s">
        <v>364</v>
      </c>
      <c r="F88" s="33" t="s">
        <v>188</v>
      </c>
      <c r="G88" s="34">
        <v>6371.8</v>
      </c>
      <c r="H88" s="35">
        <v>0</v>
      </c>
      <c r="I88" s="36">
        <f>ROUND(G88*H88,P4)</f>
        <v>0</v>
      </c>
      <c r="J88" s="30"/>
      <c r="O88" s="37">
        <f>I88*0.21</f>
        <v>0</v>
      </c>
      <c r="P88">
        <v>3</v>
      </c>
    </row>
    <row r="89" spans="1:16">
      <c r="A89" s="30" t="s">
        <v>90</v>
      </c>
      <c r="B89" s="38"/>
      <c r="E89" s="32" t="s">
        <v>365</v>
      </c>
      <c r="J89" s="39"/>
    </row>
    <row r="90" spans="1:16" ht="75">
      <c r="A90" s="30" t="s">
        <v>92</v>
      </c>
      <c r="B90" s="38"/>
      <c r="E90" s="40" t="s">
        <v>594</v>
      </c>
      <c r="J90" s="39"/>
    </row>
    <row r="91" spans="1:16">
      <c r="A91" s="30" t="s">
        <v>92</v>
      </c>
      <c r="B91" s="38"/>
      <c r="E91" s="40" t="s">
        <v>592</v>
      </c>
      <c r="J91" s="39"/>
    </row>
    <row r="92" spans="1:16" ht="165">
      <c r="A92" s="30" t="s">
        <v>95</v>
      </c>
      <c r="B92" s="38"/>
      <c r="E92" s="32" t="s">
        <v>362</v>
      </c>
      <c r="J92" s="39"/>
    </row>
    <row r="93" spans="1:16">
      <c r="A93" s="30" t="s">
        <v>85</v>
      </c>
      <c r="B93" s="30">
        <v>17</v>
      </c>
      <c r="C93" s="31" t="s">
        <v>367</v>
      </c>
      <c r="D93" s="30" t="s">
        <v>87</v>
      </c>
      <c r="E93" s="32" t="s">
        <v>368</v>
      </c>
      <c r="F93" s="33" t="s">
        <v>188</v>
      </c>
      <c r="G93" s="34">
        <v>210</v>
      </c>
      <c r="H93" s="35">
        <v>0</v>
      </c>
      <c r="I93" s="36">
        <f>ROUND(G93*H93,P4)</f>
        <v>0</v>
      </c>
      <c r="J93" s="30"/>
      <c r="O93" s="37">
        <f>I93*0.21</f>
        <v>0</v>
      </c>
      <c r="P93">
        <v>3</v>
      </c>
    </row>
    <row r="94" spans="1:16">
      <c r="A94" s="30" t="s">
        <v>90</v>
      </c>
      <c r="B94" s="38"/>
      <c r="E94" s="32" t="s">
        <v>369</v>
      </c>
      <c r="J94" s="39"/>
    </row>
    <row r="95" spans="1:16" ht="75">
      <c r="A95" s="30" t="s">
        <v>92</v>
      </c>
      <c r="B95" s="38"/>
      <c r="E95" s="40" t="s">
        <v>595</v>
      </c>
      <c r="J95" s="39"/>
    </row>
    <row r="96" spans="1:16">
      <c r="A96" s="30" t="s">
        <v>92</v>
      </c>
      <c r="B96" s="38"/>
      <c r="E96" s="40" t="s">
        <v>590</v>
      </c>
      <c r="J96" s="39"/>
    </row>
    <row r="97" spans="1:16" ht="165">
      <c r="A97" s="30" t="s">
        <v>95</v>
      </c>
      <c r="B97" s="38"/>
      <c r="E97" s="32" t="s">
        <v>362</v>
      </c>
      <c r="J97" s="39"/>
    </row>
    <row r="98" spans="1:16">
      <c r="A98" s="24" t="s">
        <v>82</v>
      </c>
      <c r="B98" s="25"/>
      <c r="C98" s="26" t="s">
        <v>376</v>
      </c>
      <c r="D98" s="27"/>
      <c r="E98" s="24" t="s">
        <v>377</v>
      </c>
      <c r="F98" s="27"/>
      <c r="G98" s="27"/>
      <c r="H98" s="27"/>
      <c r="I98" s="28">
        <f>SUMIFS(I99:I108,A99:A108,"P")</f>
        <v>0</v>
      </c>
      <c r="J98" s="29"/>
    </row>
    <row r="99" spans="1:16">
      <c r="A99" s="30" t="s">
        <v>85</v>
      </c>
      <c r="B99" s="30">
        <v>18</v>
      </c>
      <c r="C99" s="31" t="s">
        <v>596</v>
      </c>
      <c r="D99" s="30" t="s">
        <v>87</v>
      </c>
      <c r="E99" s="32" t="s">
        <v>597</v>
      </c>
      <c r="F99" s="33" t="s">
        <v>230</v>
      </c>
      <c r="G99" s="34">
        <v>112</v>
      </c>
      <c r="H99" s="35">
        <v>0</v>
      </c>
      <c r="I99" s="36">
        <f>ROUND(G99*H99,P4)</f>
        <v>0</v>
      </c>
      <c r="J99" s="30"/>
      <c r="O99" s="37">
        <f>I99*0.21</f>
        <v>0</v>
      </c>
      <c r="P99">
        <v>3</v>
      </c>
    </row>
    <row r="100" spans="1:16">
      <c r="A100" s="30" t="s">
        <v>90</v>
      </c>
      <c r="B100" s="38"/>
      <c r="E100" s="41" t="s">
        <v>87</v>
      </c>
      <c r="J100" s="39"/>
    </row>
    <row r="101" spans="1:16" ht="60">
      <c r="A101" s="30" t="s">
        <v>92</v>
      </c>
      <c r="B101" s="38"/>
      <c r="E101" s="40" t="s">
        <v>598</v>
      </c>
      <c r="J101" s="39"/>
    </row>
    <row r="102" spans="1:16">
      <c r="A102" s="30" t="s">
        <v>92</v>
      </c>
      <c r="B102" s="38"/>
      <c r="E102" s="40" t="s">
        <v>599</v>
      </c>
      <c r="J102" s="39"/>
    </row>
    <row r="103" spans="1:16" ht="330">
      <c r="A103" s="30" t="s">
        <v>95</v>
      </c>
      <c r="B103" s="38"/>
      <c r="E103" s="32" t="s">
        <v>383</v>
      </c>
      <c r="J103" s="39"/>
    </row>
    <row r="104" spans="1:16">
      <c r="A104" s="30" t="s">
        <v>85</v>
      </c>
      <c r="B104" s="30">
        <v>19</v>
      </c>
      <c r="C104" s="31" t="s">
        <v>387</v>
      </c>
      <c r="D104" s="30" t="s">
        <v>87</v>
      </c>
      <c r="E104" s="32" t="s">
        <v>388</v>
      </c>
      <c r="F104" s="33" t="s">
        <v>140</v>
      </c>
      <c r="G104" s="34">
        <v>14</v>
      </c>
      <c r="H104" s="35">
        <v>0</v>
      </c>
      <c r="I104" s="36">
        <f>ROUND(G104*H104,P4)</f>
        <v>0</v>
      </c>
      <c r="J104" s="30"/>
      <c r="O104" s="37">
        <f>I104*0.21</f>
        <v>0</v>
      </c>
      <c r="P104">
        <v>3</v>
      </c>
    </row>
    <row r="105" spans="1:16" ht="30">
      <c r="A105" s="30" t="s">
        <v>90</v>
      </c>
      <c r="B105" s="38"/>
      <c r="E105" s="32" t="s">
        <v>389</v>
      </c>
      <c r="J105" s="39"/>
    </row>
    <row r="106" spans="1:16">
      <c r="A106" s="30" t="s">
        <v>92</v>
      </c>
      <c r="B106" s="38"/>
      <c r="E106" s="40" t="s">
        <v>572</v>
      </c>
      <c r="J106" s="39"/>
    </row>
    <row r="107" spans="1:16">
      <c r="A107" s="30" t="s">
        <v>92</v>
      </c>
      <c r="B107" s="38"/>
      <c r="E107" s="40" t="s">
        <v>573</v>
      </c>
      <c r="J107" s="39"/>
    </row>
    <row r="108" spans="1:16" ht="90">
      <c r="A108" s="30" t="s">
        <v>95</v>
      </c>
      <c r="B108" s="38"/>
      <c r="E108" s="32" t="s">
        <v>390</v>
      </c>
      <c r="J108" s="39"/>
    </row>
    <row r="109" spans="1:16">
      <c r="A109" s="24" t="s">
        <v>82</v>
      </c>
      <c r="B109" s="25"/>
      <c r="C109" s="26" t="s">
        <v>262</v>
      </c>
      <c r="D109" s="27"/>
      <c r="E109" s="24" t="s">
        <v>263</v>
      </c>
      <c r="F109" s="27"/>
      <c r="G109" s="27"/>
      <c r="H109" s="27"/>
      <c r="I109" s="28">
        <f>SUMIFS(I110:I139,A110:A139,"P")</f>
        <v>0</v>
      </c>
      <c r="J109" s="29"/>
    </row>
    <row r="110" spans="1:16" ht="30">
      <c r="A110" s="30" t="s">
        <v>85</v>
      </c>
      <c r="B110" s="30">
        <v>20</v>
      </c>
      <c r="C110" s="31" t="s">
        <v>600</v>
      </c>
      <c r="D110" s="30" t="s">
        <v>87</v>
      </c>
      <c r="E110" s="32" t="s">
        <v>601</v>
      </c>
      <c r="F110" s="33" t="s">
        <v>230</v>
      </c>
      <c r="G110" s="34">
        <v>870</v>
      </c>
      <c r="H110" s="35">
        <v>0</v>
      </c>
      <c r="I110" s="36">
        <f>ROUND(G110*H110,P4)</f>
        <v>0</v>
      </c>
      <c r="J110" s="30"/>
      <c r="O110" s="37">
        <f>I110*0.21</f>
        <v>0</v>
      </c>
      <c r="P110">
        <v>3</v>
      </c>
    </row>
    <row r="111" spans="1:16">
      <c r="A111" s="30" t="s">
        <v>90</v>
      </c>
      <c r="B111" s="38"/>
      <c r="E111" s="32" t="s">
        <v>602</v>
      </c>
      <c r="J111" s="39"/>
    </row>
    <row r="112" spans="1:16" ht="150">
      <c r="A112" s="30" t="s">
        <v>92</v>
      </c>
      <c r="B112" s="38"/>
      <c r="E112" s="40" t="s">
        <v>603</v>
      </c>
      <c r="J112" s="39"/>
    </row>
    <row r="113" spans="1:16">
      <c r="A113" s="30" t="s">
        <v>92</v>
      </c>
      <c r="B113" s="38"/>
      <c r="E113" s="40" t="s">
        <v>604</v>
      </c>
      <c r="J113" s="39"/>
    </row>
    <row r="114" spans="1:16" ht="165">
      <c r="A114" s="30" t="s">
        <v>95</v>
      </c>
      <c r="B114" s="38"/>
      <c r="E114" s="32" t="s">
        <v>605</v>
      </c>
      <c r="J114" s="39"/>
    </row>
    <row r="115" spans="1:16" ht="30">
      <c r="A115" s="30" t="s">
        <v>85</v>
      </c>
      <c r="B115" s="30">
        <v>21</v>
      </c>
      <c r="C115" s="31" t="s">
        <v>412</v>
      </c>
      <c r="D115" s="30" t="s">
        <v>87</v>
      </c>
      <c r="E115" s="32" t="s">
        <v>413</v>
      </c>
      <c r="F115" s="33" t="s">
        <v>188</v>
      </c>
      <c r="G115" s="34">
        <v>163.19999999999999</v>
      </c>
      <c r="H115" s="35">
        <v>0</v>
      </c>
      <c r="I115" s="36">
        <f>ROUND(G115*H115,P4)</f>
        <v>0</v>
      </c>
      <c r="J115" s="30"/>
      <c r="O115" s="37">
        <f>I115*0.21</f>
        <v>0</v>
      </c>
      <c r="P115">
        <v>3</v>
      </c>
    </row>
    <row r="116" spans="1:16">
      <c r="A116" s="30" t="s">
        <v>90</v>
      </c>
      <c r="B116" s="38"/>
      <c r="E116" s="41" t="s">
        <v>87</v>
      </c>
      <c r="J116" s="39"/>
    </row>
    <row r="117" spans="1:16" ht="165">
      <c r="A117" s="30" t="s">
        <v>92</v>
      </c>
      <c r="B117" s="38"/>
      <c r="E117" s="40" t="s">
        <v>606</v>
      </c>
      <c r="J117" s="39"/>
    </row>
    <row r="118" spans="1:16">
      <c r="A118" s="30" t="s">
        <v>92</v>
      </c>
      <c r="B118" s="38"/>
      <c r="E118" s="40" t="s">
        <v>563</v>
      </c>
      <c r="J118" s="39"/>
    </row>
    <row r="119" spans="1:16" ht="30">
      <c r="A119" s="30" t="s">
        <v>95</v>
      </c>
      <c r="B119" s="38"/>
      <c r="E119" s="32" t="s">
        <v>416</v>
      </c>
      <c r="J119" s="39"/>
    </row>
    <row r="120" spans="1:16" ht="30">
      <c r="A120" s="30" t="s">
        <v>85</v>
      </c>
      <c r="B120" s="30">
        <v>22</v>
      </c>
      <c r="C120" s="31" t="s">
        <v>417</v>
      </c>
      <c r="D120" s="30" t="s">
        <v>87</v>
      </c>
      <c r="E120" s="32" t="s">
        <v>418</v>
      </c>
      <c r="F120" s="33" t="s">
        <v>230</v>
      </c>
      <c r="G120" s="34">
        <v>652.79999999999995</v>
      </c>
      <c r="H120" s="35">
        <v>0</v>
      </c>
      <c r="I120" s="36">
        <f>ROUND(G120*H120,P4)</f>
        <v>0</v>
      </c>
      <c r="J120" s="30"/>
      <c r="O120" s="37">
        <f>I120*0.21</f>
        <v>0</v>
      </c>
      <c r="P120">
        <v>3</v>
      </c>
    </row>
    <row r="121" spans="1:16">
      <c r="A121" s="30" t="s">
        <v>90</v>
      </c>
      <c r="B121" s="38"/>
      <c r="E121" s="32" t="s">
        <v>419</v>
      </c>
      <c r="J121" s="39"/>
    </row>
    <row r="122" spans="1:16" ht="225">
      <c r="A122" s="30" t="s">
        <v>92</v>
      </c>
      <c r="B122" s="38"/>
      <c r="E122" s="40" t="s">
        <v>607</v>
      </c>
      <c r="J122" s="39"/>
    </row>
    <row r="123" spans="1:16">
      <c r="A123" s="30" t="s">
        <v>92</v>
      </c>
      <c r="B123" s="38"/>
      <c r="E123" s="40" t="s">
        <v>542</v>
      </c>
      <c r="J123" s="39"/>
    </row>
    <row r="124" spans="1:16" ht="60">
      <c r="A124" s="30" t="s">
        <v>95</v>
      </c>
      <c r="B124" s="38"/>
      <c r="E124" s="32" t="s">
        <v>422</v>
      </c>
      <c r="J124" s="39"/>
    </row>
    <row r="125" spans="1:16">
      <c r="A125" s="30" t="s">
        <v>85</v>
      </c>
      <c r="B125" s="30">
        <v>23</v>
      </c>
      <c r="C125" s="31" t="s">
        <v>608</v>
      </c>
      <c r="D125" s="30" t="s">
        <v>87</v>
      </c>
      <c r="E125" s="32" t="s">
        <v>609</v>
      </c>
      <c r="F125" s="33" t="s">
        <v>140</v>
      </c>
      <c r="G125" s="34">
        <v>7</v>
      </c>
      <c r="H125" s="35">
        <v>0</v>
      </c>
      <c r="I125" s="36">
        <f>ROUND(G125*H125,P4)</f>
        <v>0</v>
      </c>
      <c r="J125" s="30"/>
      <c r="O125" s="37">
        <f>I125*0.21</f>
        <v>0</v>
      </c>
      <c r="P125">
        <v>3</v>
      </c>
    </row>
    <row r="126" spans="1:16">
      <c r="A126" s="30" t="s">
        <v>90</v>
      </c>
      <c r="B126" s="38"/>
      <c r="E126" s="41" t="s">
        <v>87</v>
      </c>
      <c r="J126" s="39"/>
    </row>
    <row r="127" spans="1:16" ht="45">
      <c r="A127" s="30" t="s">
        <v>92</v>
      </c>
      <c r="B127" s="38"/>
      <c r="E127" s="40" t="s">
        <v>610</v>
      </c>
      <c r="J127" s="39"/>
    </row>
    <row r="128" spans="1:16">
      <c r="A128" s="30" t="s">
        <v>92</v>
      </c>
      <c r="B128" s="38"/>
      <c r="E128" s="40" t="s">
        <v>611</v>
      </c>
      <c r="J128" s="39"/>
    </row>
    <row r="129" spans="1:16" ht="409.5">
      <c r="A129" s="30" t="s">
        <v>95</v>
      </c>
      <c r="B129" s="38"/>
      <c r="E129" s="32" t="s">
        <v>612</v>
      </c>
      <c r="J129" s="39"/>
    </row>
    <row r="130" spans="1:16">
      <c r="A130" s="30" t="s">
        <v>85</v>
      </c>
      <c r="B130" s="30">
        <v>24</v>
      </c>
      <c r="C130" s="31" t="s">
        <v>442</v>
      </c>
      <c r="D130" s="30" t="s">
        <v>87</v>
      </c>
      <c r="E130" s="32" t="s">
        <v>443</v>
      </c>
      <c r="F130" s="33" t="s">
        <v>230</v>
      </c>
      <c r="G130" s="34">
        <v>24</v>
      </c>
      <c r="H130" s="35">
        <v>0</v>
      </c>
      <c r="I130" s="36">
        <f>ROUND(G130*H130,P4)</f>
        <v>0</v>
      </c>
      <c r="J130" s="30"/>
      <c r="O130" s="37">
        <f>I130*0.21</f>
        <v>0</v>
      </c>
      <c r="P130">
        <v>3</v>
      </c>
    </row>
    <row r="131" spans="1:16">
      <c r="A131" s="30" t="s">
        <v>90</v>
      </c>
      <c r="B131" s="38"/>
      <c r="E131" s="32" t="s">
        <v>444</v>
      </c>
      <c r="J131" s="39"/>
    </row>
    <row r="132" spans="1:16" ht="135">
      <c r="A132" s="30" t="s">
        <v>92</v>
      </c>
      <c r="B132" s="38"/>
      <c r="E132" s="40" t="s">
        <v>613</v>
      </c>
      <c r="J132" s="39"/>
    </row>
    <row r="133" spans="1:16">
      <c r="A133" s="30" t="s">
        <v>92</v>
      </c>
      <c r="B133" s="38"/>
      <c r="E133" s="40" t="s">
        <v>566</v>
      </c>
      <c r="J133" s="39"/>
    </row>
    <row r="134" spans="1:16" ht="45">
      <c r="A134" s="30" t="s">
        <v>95</v>
      </c>
      <c r="B134" s="38"/>
      <c r="E134" s="32" t="s">
        <v>446</v>
      </c>
      <c r="J134" s="39"/>
    </row>
    <row r="135" spans="1:16" ht="30">
      <c r="A135" s="30" t="s">
        <v>85</v>
      </c>
      <c r="B135" s="30">
        <v>25</v>
      </c>
      <c r="C135" s="31" t="s">
        <v>447</v>
      </c>
      <c r="D135" s="30" t="s">
        <v>87</v>
      </c>
      <c r="E135" s="32" t="s">
        <v>448</v>
      </c>
      <c r="F135" s="33" t="s">
        <v>230</v>
      </c>
      <c r="G135" s="34">
        <v>170</v>
      </c>
      <c r="H135" s="35">
        <v>0</v>
      </c>
      <c r="I135" s="36">
        <f>ROUND(G135*H135,P4)</f>
        <v>0</v>
      </c>
      <c r="J135" s="30"/>
      <c r="O135" s="37">
        <f>I135*0.21</f>
        <v>0</v>
      </c>
      <c r="P135">
        <v>3</v>
      </c>
    </row>
    <row r="136" spans="1:16">
      <c r="A136" s="30" t="s">
        <v>90</v>
      </c>
      <c r="B136" s="38"/>
      <c r="E136" s="41" t="s">
        <v>87</v>
      </c>
      <c r="J136" s="39"/>
    </row>
    <row r="137" spans="1:16" ht="45">
      <c r="A137" s="30" t="s">
        <v>92</v>
      </c>
      <c r="B137" s="38"/>
      <c r="E137" s="40" t="s">
        <v>614</v>
      </c>
      <c r="J137" s="39"/>
    </row>
    <row r="138" spans="1:16">
      <c r="A138" s="30" t="s">
        <v>92</v>
      </c>
      <c r="B138" s="38"/>
      <c r="E138" s="40" t="s">
        <v>615</v>
      </c>
      <c r="J138" s="39"/>
    </row>
    <row r="139" spans="1:16" ht="120">
      <c r="A139" s="30" t="s">
        <v>95</v>
      </c>
      <c r="B139" s="42"/>
      <c r="C139" s="43"/>
      <c r="D139" s="43"/>
      <c r="E139" s="32" t="s">
        <v>450</v>
      </c>
      <c r="F139" s="43"/>
      <c r="G139" s="43"/>
      <c r="H139" s="43"/>
      <c r="I139" s="43"/>
      <c r="J139" s="44"/>
    </row>
  </sheetData>
  <sheetProtection algorithmName="SHA-512" hashValue="OKmsGxPTaxhhBSh/RJIQjijaHuWvIVNymz27+7BQiR02Ph07Fvv/We3EfJtq2mbEsPIM0bbEOdzGrvRG8tb2AQ==" saltValue="mslGyzCoZY5zncqMAyo4DVcpacyxLGwVPES8BgoQdPaGKcdSUZ5+zCLUtFPPHeK656xbvBYeWsoP7SSnCDF9Fg==" spinCount="100000" sheet="1" objects="1" scenarios="1"/>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 right="0" top="0" bottom="0" header="0" footer="0"/>
  <pageSetup fitToHeight="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29"/>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28</v>
      </c>
      <c r="I3" s="19">
        <f>SUMIFS(I9:I29,A9:A29,"SD")</f>
        <v>0</v>
      </c>
      <c r="J3" s="15"/>
      <c r="O3">
        <v>0</v>
      </c>
      <c r="P3">
        <v>2</v>
      </c>
    </row>
    <row r="4" spans="1:16">
      <c r="A4" s="3" t="s">
        <v>69</v>
      </c>
      <c r="B4" s="16" t="s">
        <v>155</v>
      </c>
      <c r="C4" s="48" t="s">
        <v>529</v>
      </c>
      <c r="D4" s="49"/>
      <c r="E4" s="17" t="s">
        <v>530</v>
      </c>
      <c r="F4" s="3"/>
      <c r="G4" s="3"/>
      <c r="H4" s="3"/>
      <c r="I4" s="3"/>
      <c r="J4" s="15"/>
      <c r="O4">
        <v>0.12</v>
      </c>
      <c r="P4">
        <v>2</v>
      </c>
    </row>
    <row r="5" spans="1:16">
      <c r="A5" s="3" t="s">
        <v>158</v>
      </c>
      <c r="B5" s="16" t="s">
        <v>70</v>
      </c>
      <c r="C5" s="48" t="s">
        <v>28</v>
      </c>
      <c r="D5" s="49"/>
      <c r="E5" s="17" t="s">
        <v>20</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166</v>
      </c>
      <c r="D9" s="27"/>
      <c r="E9" s="24" t="s">
        <v>167</v>
      </c>
      <c r="F9" s="27"/>
      <c r="G9" s="27"/>
      <c r="H9" s="27"/>
      <c r="I9" s="28">
        <f>SUMIFS(I10:I29,A10:A29,"P")</f>
        <v>0</v>
      </c>
      <c r="J9" s="29"/>
    </row>
    <row r="10" spans="1:16">
      <c r="A10" s="30" t="s">
        <v>85</v>
      </c>
      <c r="B10" s="30">
        <v>1</v>
      </c>
      <c r="C10" s="31" t="s">
        <v>456</v>
      </c>
      <c r="D10" s="30" t="s">
        <v>87</v>
      </c>
      <c r="E10" s="32" t="s">
        <v>457</v>
      </c>
      <c r="F10" s="33" t="s">
        <v>170</v>
      </c>
      <c r="G10" s="34">
        <v>102</v>
      </c>
      <c r="H10" s="35">
        <v>0</v>
      </c>
      <c r="I10" s="36">
        <f>ROUND(G10*H10,P4)</f>
        <v>0</v>
      </c>
      <c r="J10" s="30"/>
      <c r="O10" s="37">
        <f>I10*0.21</f>
        <v>0</v>
      </c>
      <c r="P10">
        <v>3</v>
      </c>
    </row>
    <row r="11" spans="1:16">
      <c r="A11" s="30" t="s">
        <v>90</v>
      </c>
      <c r="B11" s="38"/>
      <c r="E11" s="32" t="s">
        <v>458</v>
      </c>
      <c r="J11" s="39"/>
    </row>
    <row r="12" spans="1:16" ht="45">
      <c r="A12" s="30" t="s">
        <v>92</v>
      </c>
      <c r="B12" s="38"/>
      <c r="E12" s="40" t="s">
        <v>616</v>
      </c>
      <c r="J12" s="39"/>
    </row>
    <row r="13" spans="1:16">
      <c r="A13" s="30" t="s">
        <v>92</v>
      </c>
      <c r="B13" s="38"/>
      <c r="E13" s="40" t="s">
        <v>546</v>
      </c>
      <c r="J13" s="39"/>
    </row>
    <row r="14" spans="1:16" ht="390">
      <c r="A14" s="30" t="s">
        <v>95</v>
      </c>
      <c r="B14" s="38"/>
      <c r="E14" s="32" t="s">
        <v>460</v>
      </c>
      <c r="J14" s="39"/>
    </row>
    <row r="15" spans="1:16">
      <c r="A15" s="30" t="s">
        <v>85</v>
      </c>
      <c r="B15" s="30">
        <v>2</v>
      </c>
      <c r="C15" s="31" t="s">
        <v>177</v>
      </c>
      <c r="D15" s="30" t="s">
        <v>87</v>
      </c>
      <c r="E15" s="32" t="s">
        <v>461</v>
      </c>
      <c r="F15" s="33" t="s">
        <v>170</v>
      </c>
      <c r="G15" s="34">
        <v>102</v>
      </c>
      <c r="H15" s="35">
        <v>0</v>
      </c>
      <c r="I15" s="36">
        <f>ROUND(G15*H15,P4)</f>
        <v>0</v>
      </c>
      <c r="J15" s="30"/>
      <c r="O15" s="37">
        <f>I15*0.21</f>
        <v>0</v>
      </c>
      <c r="P15">
        <v>3</v>
      </c>
    </row>
    <row r="16" spans="1:16" ht="30">
      <c r="A16" s="30" t="s">
        <v>90</v>
      </c>
      <c r="B16" s="38"/>
      <c r="E16" s="32" t="s">
        <v>462</v>
      </c>
      <c r="J16" s="39"/>
    </row>
    <row r="17" spans="1:16" ht="30">
      <c r="A17" s="30" t="s">
        <v>92</v>
      </c>
      <c r="B17" s="38"/>
      <c r="E17" s="40" t="s">
        <v>545</v>
      </c>
      <c r="J17" s="39"/>
    </row>
    <row r="18" spans="1:16">
      <c r="A18" s="30" t="s">
        <v>92</v>
      </c>
      <c r="B18" s="38"/>
      <c r="E18" s="40" t="s">
        <v>546</v>
      </c>
      <c r="J18" s="39"/>
    </row>
    <row r="19" spans="1:16" ht="375">
      <c r="A19" s="30" t="s">
        <v>95</v>
      </c>
      <c r="B19" s="38"/>
      <c r="E19" s="32" t="s">
        <v>181</v>
      </c>
      <c r="J19" s="39"/>
    </row>
    <row r="20" spans="1:16">
      <c r="A20" s="30" t="s">
        <v>85</v>
      </c>
      <c r="B20" s="30">
        <v>3</v>
      </c>
      <c r="C20" s="31" t="s">
        <v>464</v>
      </c>
      <c r="D20" s="30" t="s">
        <v>87</v>
      </c>
      <c r="E20" s="32" t="s">
        <v>465</v>
      </c>
      <c r="F20" s="33" t="s">
        <v>188</v>
      </c>
      <c r="G20" s="34">
        <v>1020</v>
      </c>
      <c r="H20" s="35">
        <v>0</v>
      </c>
      <c r="I20" s="36">
        <f>ROUND(G20*H20,P4)</f>
        <v>0</v>
      </c>
      <c r="J20" s="30"/>
      <c r="O20" s="37">
        <f>I20*0.21</f>
        <v>0</v>
      </c>
      <c r="P20">
        <v>3</v>
      </c>
    </row>
    <row r="21" spans="1:16">
      <c r="A21" s="30" t="s">
        <v>90</v>
      </c>
      <c r="B21" s="38"/>
      <c r="E21" s="41" t="s">
        <v>87</v>
      </c>
      <c r="J21" s="39"/>
    </row>
    <row r="22" spans="1:16" ht="30">
      <c r="A22" s="30" t="s">
        <v>92</v>
      </c>
      <c r="B22" s="38"/>
      <c r="E22" s="40" t="s">
        <v>617</v>
      </c>
      <c r="J22" s="39"/>
    </row>
    <row r="23" spans="1:16">
      <c r="A23" s="30" t="s">
        <v>92</v>
      </c>
      <c r="B23" s="38"/>
      <c r="E23" s="40" t="s">
        <v>538</v>
      </c>
      <c r="J23" s="39"/>
    </row>
    <row r="24" spans="1:16" ht="45">
      <c r="A24" s="30" t="s">
        <v>95</v>
      </c>
      <c r="B24" s="38"/>
      <c r="E24" s="32" t="s">
        <v>467</v>
      </c>
      <c r="J24" s="39"/>
    </row>
    <row r="25" spans="1:16">
      <c r="A25" s="30" t="s">
        <v>85</v>
      </c>
      <c r="B25" s="30">
        <v>4</v>
      </c>
      <c r="C25" s="31" t="s">
        <v>468</v>
      </c>
      <c r="D25" s="30" t="s">
        <v>87</v>
      </c>
      <c r="E25" s="32" t="s">
        <v>469</v>
      </c>
      <c r="F25" s="33" t="s">
        <v>188</v>
      </c>
      <c r="G25" s="34">
        <v>1020</v>
      </c>
      <c r="H25" s="35">
        <v>0</v>
      </c>
      <c r="I25" s="36">
        <f>ROUND(G25*H25,P4)</f>
        <v>0</v>
      </c>
      <c r="J25" s="30"/>
      <c r="O25" s="37">
        <f>I25*0.21</f>
        <v>0</v>
      </c>
      <c r="P25">
        <v>3</v>
      </c>
    </row>
    <row r="26" spans="1:16">
      <c r="A26" s="30" t="s">
        <v>90</v>
      </c>
      <c r="B26" s="38"/>
      <c r="E26" s="32" t="s">
        <v>470</v>
      </c>
      <c r="J26" s="39"/>
    </row>
    <row r="27" spans="1:16" ht="30">
      <c r="A27" s="30" t="s">
        <v>92</v>
      </c>
      <c r="B27" s="38"/>
      <c r="E27" s="40" t="s">
        <v>617</v>
      </c>
      <c r="J27" s="39"/>
    </row>
    <row r="28" spans="1:16">
      <c r="A28" s="30" t="s">
        <v>92</v>
      </c>
      <c r="B28" s="38"/>
      <c r="E28" s="40" t="s">
        <v>538</v>
      </c>
      <c r="J28" s="39"/>
    </row>
    <row r="29" spans="1:16" ht="30">
      <c r="A29" s="30" t="s">
        <v>95</v>
      </c>
      <c r="B29" s="42"/>
      <c r="C29" s="43"/>
      <c r="D29" s="43"/>
      <c r="E29" s="32" t="s">
        <v>471</v>
      </c>
      <c r="F29" s="43"/>
      <c r="G29" s="43"/>
      <c r="H29" s="43"/>
      <c r="I29" s="43"/>
      <c r="J29" s="44"/>
    </row>
  </sheetData>
  <sheetProtection algorithmName="SHA-512" hashValue="cMewX8q62Jr6z2rKk34/jO66mH8P9gS9s3o+QJamjKAWVzI7QzlW3MBRyRBmcvmWmRN71+jwEkZMKlbvFzW7WQ==" saltValue="q21JX/esezns06cqFlaF2u307OrMk5oCDsdEjqyntPWf5RmKFVDLaLyXylCLrZIKCZGbbFZ7xwH363GzTYLm3Q=="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3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29</v>
      </c>
      <c r="I3" s="19">
        <f>SUMIFS(I9:I31,A9:A31,"SD")</f>
        <v>0</v>
      </c>
      <c r="J3" s="15"/>
      <c r="O3">
        <v>0</v>
      </c>
      <c r="P3">
        <v>2</v>
      </c>
    </row>
    <row r="4" spans="1:16" ht="30">
      <c r="A4" s="3" t="s">
        <v>69</v>
      </c>
      <c r="B4" s="16" t="s">
        <v>155</v>
      </c>
      <c r="C4" s="48" t="s">
        <v>618</v>
      </c>
      <c r="D4" s="49"/>
      <c r="E4" s="17" t="s">
        <v>619</v>
      </c>
      <c r="F4" s="3"/>
      <c r="G4" s="3"/>
      <c r="H4" s="3"/>
      <c r="I4" s="3"/>
      <c r="J4" s="15"/>
      <c r="O4">
        <v>0.12</v>
      </c>
      <c r="P4">
        <v>2</v>
      </c>
    </row>
    <row r="5" spans="1:16">
      <c r="A5" s="3" t="s">
        <v>158</v>
      </c>
      <c r="B5" s="16" t="s">
        <v>70</v>
      </c>
      <c r="C5" s="48" t="s">
        <v>29</v>
      </c>
      <c r="D5" s="49"/>
      <c r="E5" s="17" t="s">
        <v>14</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SUMIFS(I10:I14,A10:A14,"P")</f>
        <v>0</v>
      </c>
      <c r="J9" s="29"/>
    </row>
    <row r="10" spans="1:16">
      <c r="A10" s="30" t="s">
        <v>85</v>
      </c>
      <c r="B10" s="30">
        <v>1</v>
      </c>
      <c r="C10" s="31" t="s">
        <v>159</v>
      </c>
      <c r="D10" s="30" t="s">
        <v>87</v>
      </c>
      <c r="E10" s="32" t="s">
        <v>160</v>
      </c>
      <c r="F10" s="33" t="s">
        <v>161</v>
      </c>
      <c r="G10" s="34">
        <v>1809.72</v>
      </c>
      <c r="H10" s="35">
        <v>0</v>
      </c>
      <c r="I10" s="36">
        <f>ROUND(G10*H10,P4)</f>
        <v>0</v>
      </c>
      <c r="J10" s="30"/>
      <c r="O10" s="37">
        <f>I10*0.21</f>
        <v>0</v>
      </c>
      <c r="P10">
        <v>3</v>
      </c>
    </row>
    <row r="11" spans="1:16" ht="30">
      <c r="A11" s="30" t="s">
        <v>90</v>
      </c>
      <c r="B11" s="38"/>
      <c r="E11" s="32" t="s">
        <v>162</v>
      </c>
      <c r="J11" s="39"/>
    </row>
    <row r="12" spans="1:16">
      <c r="A12" s="30" t="s">
        <v>92</v>
      </c>
      <c r="B12" s="38"/>
      <c r="E12" s="40" t="s">
        <v>620</v>
      </c>
      <c r="J12" s="39"/>
    </row>
    <row r="13" spans="1:16">
      <c r="A13" s="30" t="s">
        <v>92</v>
      </c>
      <c r="B13" s="38"/>
      <c r="E13" s="40" t="s">
        <v>621</v>
      </c>
      <c r="J13" s="39"/>
    </row>
    <row r="14" spans="1:16" ht="30">
      <c r="A14" s="30" t="s">
        <v>95</v>
      </c>
      <c r="B14" s="38"/>
      <c r="E14" s="32" t="s">
        <v>165</v>
      </c>
      <c r="J14" s="39"/>
    </row>
    <row r="15" spans="1:16">
      <c r="A15" s="24" t="s">
        <v>82</v>
      </c>
      <c r="B15" s="25"/>
      <c r="C15" s="26" t="s">
        <v>166</v>
      </c>
      <c r="D15" s="27"/>
      <c r="E15" s="24" t="s">
        <v>167</v>
      </c>
      <c r="F15" s="27"/>
      <c r="G15" s="27"/>
      <c r="H15" s="27"/>
      <c r="I15" s="28">
        <f>SUMIFS(I16:I25,A16:A25,"P")</f>
        <v>0</v>
      </c>
      <c r="J15" s="29"/>
    </row>
    <row r="16" spans="1:16" ht="30">
      <c r="A16" s="30" t="s">
        <v>85</v>
      </c>
      <c r="B16" s="30">
        <v>2</v>
      </c>
      <c r="C16" s="31" t="s">
        <v>168</v>
      </c>
      <c r="D16" s="30" t="s">
        <v>87</v>
      </c>
      <c r="E16" s="32" t="s">
        <v>169</v>
      </c>
      <c r="F16" s="33" t="s">
        <v>170</v>
      </c>
      <c r="G16" s="34">
        <v>1005.4</v>
      </c>
      <c r="H16" s="35">
        <v>0</v>
      </c>
      <c r="I16" s="36">
        <f>ROUND(G16*H16,P4)</f>
        <v>0</v>
      </c>
      <c r="J16" s="30"/>
      <c r="O16" s="37">
        <f>I16*0.21</f>
        <v>0</v>
      </c>
      <c r="P16">
        <v>3</v>
      </c>
    </row>
    <row r="17" spans="1:16">
      <c r="A17" s="30" t="s">
        <v>90</v>
      </c>
      <c r="B17" s="38"/>
      <c r="E17" s="41" t="s">
        <v>87</v>
      </c>
      <c r="J17" s="39"/>
    </row>
    <row r="18" spans="1:16" ht="45">
      <c r="A18" s="30" t="s">
        <v>92</v>
      </c>
      <c r="B18" s="38"/>
      <c r="E18" s="40" t="s">
        <v>622</v>
      </c>
      <c r="J18" s="39"/>
    </row>
    <row r="19" spans="1:16">
      <c r="A19" s="30" t="s">
        <v>92</v>
      </c>
      <c r="B19" s="38"/>
      <c r="E19" s="40" t="s">
        <v>623</v>
      </c>
      <c r="J19" s="39"/>
    </row>
    <row r="20" spans="1:16" ht="409.5">
      <c r="A20" s="30" t="s">
        <v>95</v>
      </c>
      <c r="B20" s="38"/>
      <c r="E20" s="32" t="s">
        <v>173</v>
      </c>
      <c r="J20" s="39"/>
    </row>
    <row r="21" spans="1:16" ht="30">
      <c r="A21" s="30" t="s">
        <v>85</v>
      </c>
      <c r="B21" s="30">
        <v>3</v>
      </c>
      <c r="C21" s="31" t="s">
        <v>177</v>
      </c>
      <c r="D21" s="30" t="s">
        <v>87</v>
      </c>
      <c r="E21" s="32" t="s">
        <v>178</v>
      </c>
      <c r="F21" s="33" t="s">
        <v>170</v>
      </c>
      <c r="G21" s="34">
        <v>1005.4</v>
      </c>
      <c r="H21" s="35">
        <v>0</v>
      </c>
      <c r="I21" s="36">
        <f>ROUND(G21*H21,P4)</f>
        <v>0</v>
      </c>
      <c r="J21" s="30"/>
      <c r="O21" s="37">
        <f>I21*0.21</f>
        <v>0</v>
      </c>
      <c r="P21">
        <v>3</v>
      </c>
    </row>
    <row r="22" spans="1:16">
      <c r="A22" s="30" t="s">
        <v>90</v>
      </c>
      <c r="B22" s="38"/>
      <c r="E22" s="32" t="s">
        <v>179</v>
      </c>
      <c r="J22" s="39"/>
    </row>
    <row r="23" spans="1:16" ht="135">
      <c r="A23" s="30" t="s">
        <v>92</v>
      </c>
      <c r="B23" s="38"/>
      <c r="E23" s="40" t="s">
        <v>624</v>
      </c>
      <c r="J23" s="39"/>
    </row>
    <row r="24" spans="1:16">
      <c r="A24" s="30" t="s">
        <v>92</v>
      </c>
      <c r="B24" s="38"/>
      <c r="E24" s="40" t="s">
        <v>623</v>
      </c>
      <c r="J24" s="39"/>
    </row>
    <row r="25" spans="1:16" ht="375">
      <c r="A25" s="30" t="s">
        <v>95</v>
      </c>
      <c r="B25" s="38"/>
      <c r="E25" s="32" t="s">
        <v>181</v>
      </c>
      <c r="J25" s="39"/>
    </row>
    <row r="26" spans="1:16">
      <c r="A26" s="24" t="s">
        <v>82</v>
      </c>
      <c r="B26" s="25"/>
      <c r="C26" s="26" t="s">
        <v>184</v>
      </c>
      <c r="D26" s="27"/>
      <c r="E26" s="24" t="s">
        <v>185</v>
      </c>
      <c r="F26" s="27"/>
      <c r="G26" s="27"/>
      <c r="H26" s="27"/>
      <c r="I26" s="28">
        <f>SUMIFS(I27:I31,A27:A31,"P")</f>
        <v>0</v>
      </c>
      <c r="J26" s="29"/>
    </row>
    <row r="27" spans="1:16">
      <c r="A27" s="30" t="s">
        <v>85</v>
      </c>
      <c r="B27" s="30">
        <v>4</v>
      </c>
      <c r="C27" s="31" t="s">
        <v>186</v>
      </c>
      <c r="D27" s="30" t="s">
        <v>87</v>
      </c>
      <c r="E27" s="32" t="s">
        <v>187</v>
      </c>
      <c r="F27" s="33" t="s">
        <v>188</v>
      </c>
      <c r="G27" s="34">
        <v>1828</v>
      </c>
      <c r="H27" s="35">
        <v>0</v>
      </c>
      <c r="I27" s="36">
        <f>ROUND(G27*H27,P4)</f>
        <v>0</v>
      </c>
      <c r="J27" s="30"/>
      <c r="O27" s="37">
        <f>I27*0.21</f>
        <v>0</v>
      </c>
      <c r="P27">
        <v>3</v>
      </c>
    </row>
    <row r="28" spans="1:16" ht="30">
      <c r="A28" s="30" t="s">
        <v>90</v>
      </c>
      <c r="B28" s="38"/>
      <c r="E28" s="32" t="s">
        <v>189</v>
      </c>
      <c r="J28" s="39"/>
    </row>
    <row r="29" spans="1:16" ht="30">
      <c r="A29" s="30" t="s">
        <v>92</v>
      </c>
      <c r="B29" s="38"/>
      <c r="E29" s="40" t="s">
        <v>307</v>
      </c>
      <c r="J29" s="39"/>
    </row>
    <row r="30" spans="1:16">
      <c r="A30" s="30" t="s">
        <v>92</v>
      </c>
      <c r="B30" s="38"/>
      <c r="E30" s="40" t="s">
        <v>625</v>
      </c>
      <c r="J30" s="39"/>
    </row>
    <row r="31" spans="1:16" ht="120">
      <c r="A31" s="30" t="s">
        <v>95</v>
      </c>
      <c r="B31" s="42"/>
      <c r="C31" s="43"/>
      <c r="D31" s="43"/>
      <c r="E31" s="32" t="s">
        <v>192</v>
      </c>
      <c r="F31" s="43"/>
      <c r="G31" s="43"/>
      <c r="H31" s="43"/>
      <c r="I31" s="43"/>
      <c r="J31" s="44"/>
    </row>
  </sheetData>
  <sheetProtection algorithmName="SHA-512" hashValue="uh9lTA5IZcRjUqZlGMkFyX27cBELFsJkHfrvcsvxOQrit5FtabRua6D3w7E6M8wXuqAuSWYANxzwVcRhe3CeSA==" saltValue="LFoTo1Ye+pvUN2n3HxU6GEbhi/VBnsQ6sAy3mcYCRo1e84ps0pAT6W74bvvvp9a0YhLQBmLnS31JJUYc84EwGA=="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11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30</v>
      </c>
      <c r="I3" s="19">
        <f>SUMIFS(I9:I111,A9:A111,"SD")</f>
        <v>0</v>
      </c>
      <c r="J3" s="15"/>
      <c r="O3">
        <v>0</v>
      </c>
      <c r="P3">
        <v>2</v>
      </c>
    </row>
    <row r="4" spans="1:16" ht="30">
      <c r="A4" s="3" t="s">
        <v>69</v>
      </c>
      <c r="B4" s="16" t="s">
        <v>155</v>
      </c>
      <c r="C4" s="48" t="s">
        <v>626</v>
      </c>
      <c r="D4" s="49"/>
      <c r="E4" s="17" t="s">
        <v>627</v>
      </c>
      <c r="F4" s="3"/>
      <c r="G4" s="3"/>
      <c r="H4" s="3"/>
      <c r="I4" s="3"/>
      <c r="J4" s="15"/>
      <c r="O4">
        <v>0.12</v>
      </c>
      <c r="P4">
        <v>2</v>
      </c>
    </row>
    <row r="5" spans="1:16">
      <c r="A5" s="3" t="s">
        <v>158</v>
      </c>
      <c r="B5" s="16" t="s">
        <v>70</v>
      </c>
      <c r="C5" s="48" t="s">
        <v>30</v>
      </c>
      <c r="D5" s="49"/>
      <c r="E5" s="17" t="s">
        <v>16</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SUMIFS(I10:I29,A10:A29,"P")</f>
        <v>0</v>
      </c>
      <c r="J9" s="29"/>
    </row>
    <row r="10" spans="1:16">
      <c r="A10" s="30" t="s">
        <v>85</v>
      </c>
      <c r="B10" s="30">
        <v>1</v>
      </c>
      <c r="C10" s="31" t="s">
        <v>159</v>
      </c>
      <c r="D10" s="30" t="s">
        <v>87</v>
      </c>
      <c r="E10" s="32" t="s">
        <v>160</v>
      </c>
      <c r="F10" s="33" t="s">
        <v>161</v>
      </c>
      <c r="G10" s="34">
        <v>232.2</v>
      </c>
      <c r="H10" s="35">
        <v>0</v>
      </c>
      <c r="I10" s="36">
        <f>ROUND(G10*H10,P4)</f>
        <v>0</v>
      </c>
      <c r="J10" s="30"/>
      <c r="O10" s="37">
        <f>I10*0.21</f>
        <v>0</v>
      </c>
      <c r="P10">
        <v>3</v>
      </c>
    </row>
    <row r="11" spans="1:16">
      <c r="A11" s="30" t="s">
        <v>90</v>
      </c>
      <c r="B11" s="38"/>
      <c r="E11" s="32" t="s">
        <v>195</v>
      </c>
      <c r="J11" s="39"/>
    </row>
    <row r="12" spans="1:16" ht="60">
      <c r="A12" s="30" t="s">
        <v>92</v>
      </c>
      <c r="B12" s="38"/>
      <c r="E12" s="40" t="s">
        <v>628</v>
      </c>
      <c r="J12" s="39"/>
    </row>
    <row r="13" spans="1:16">
      <c r="A13" s="30" t="s">
        <v>92</v>
      </c>
      <c r="B13" s="38"/>
      <c r="E13" s="40" t="s">
        <v>629</v>
      </c>
      <c r="J13" s="39"/>
    </row>
    <row r="14" spans="1:16" ht="30">
      <c r="A14" s="30" t="s">
        <v>95</v>
      </c>
      <c r="B14" s="38"/>
      <c r="E14" s="32" t="s">
        <v>165</v>
      </c>
      <c r="J14" s="39"/>
    </row>
    <row r="15" spans="1:16">
      <c r="A15" s="30" t="s">
        <v>85</v>
      </c>
      <c r="B15" s="30">
        <v>2</v>
      </c>
      <c r="C15" s="31" t="s">
        <v>198</v>
      </c>
      <c r="D15" s="30" t="s">
        <v>87</v>
      </c>
      <c r="E15" s="32" t="s">
        <v>199</v>
      </c>
      <c r="F15" s="33" t="s">
        <v>161</v>
      </c>
      <c r="G15" s="34">
        <v>1352.72</v>
      </c>
      <c r="H15" s="35">
        <v>0</v>
      </c>
      <c r="I15" s="36">
        <f>ROUND(G15*H15,P4)</f>
        <v>0</v>
      </c>
      <c r="J15" s="30"/>
      <c r="O15" s="37">
        <f>I15*0.21</f>
        <v>0</v>
      </c>
      <c r="P15">
        <v>3</v>
      </c>
    </row>
    <row r="16" spans="1:16" ht="30">
      <c r="A16" s="30" t="s">
        <v>90</v>
      </c>
      <c r="B16" s="38"/>
      <c r="E16" s="32" t="s">
        <v>200</v>
      </c>
      <c r="J16" s="39"/>
    </row>
    <row r="17" spans="1:16">
      <c r="A17" s="30" t="s">
        <v>92</v>
      </c>
      <c r="B17" s="38"/>
      <c r="E17" s="40" t="s">
        <v>630</v>
      </c>
      <c r="J17" s="39"/>
    </row>
    <row r="18" spans="1:16">
      <c r="A18" s="30" t="s">
        <v>92</v>
      </c>
      <c r="B18" s="38"/>
      <c r="E18" s="40" t="s">
        <v>631</v>
      </c>
      <c r="J18" s="39"/>
    </row>
    <row r="19" spans="1:16" ht="30">
      <c r="A19" s="30" t="s">
        <v>95</v>
      </c>
      <c r="B19" s="38"/>
      <c r="E19" s="32" t="s">
        <v>165</v>
      </c>
      <c r="J19" s="39"/>
    </row>
    <row r="20" spans="1:16">
      <c r="A20" s="30" t="s">
        <v>85</v>
      </c>
      <c r="B20" s="30">
        <v>3</v>
      </c>
      <c r="C20" s="31" t="s">
        <v>203</v>
      </c>
      <c r="D20" s="30" t="s">
        <v>87</v>
      </c>
      <c r="E20" s="32" t="s">
        <v>204</v>
      </c>
      <c r="F20" s="33" t="s">
        <v>161</v>
      </c>
      <c r="G20" s="34">
        <v>127.235</v>
      </c>
      <c r="H20" s="35">
        <v>0</v>
      </c>
      <c r="I20" s="36">
        <f>ROUND(G20*H20,P4)</f>
        <v>0</v>
      </c>
      <c r="J20" s="30"/>
      <c r="O20" s="37">
        <f>I20*0.21</f>
        <v>0</v>
      </c>
      <c r="P20">
        <v>3</v>
      </c>
    </row>
    <row r="21" spans="1:16">
      <c r="A21" s="30" t="s">
        <v>90</v>
      </c>
      <c r="B21" s="38"/>
      <c r="E21" s="32" t="s">
        <v>205</v>
      </c>
      <c r="J21" s="39"/>
    </row>
    <row r="22" spans="1:16" ht="90">
      <c r="A22" s="30" t="s">
        <v>92</v>
      </c>
      <c r="B22" s="38"/>
      <c r="E22" s="40" t="s">
        <v>632</v>
      </c>
      <c r="J22" s="39"/>
    </row>
    <row r="23" spans="1:16">
      <c r="A23" s="30" t="s">
        <v>92</v>
      </c>
      <c r="B23" s="38"/>
      <c r="E23" s="40" t="s">
        <v>633</v>
      </c>
      <c r="J23" s="39"/>
    </row>
    <row r="24" spans="1:16" ht="30">
      <c r="A24" s="30" t="s">
        <v>95</v>
      </c>
      <c r="B24" s="38"/>
      <c r="E24" s="32" t="s">
        <v>165</v>
      </c>
      <c r="J24" s="39"/>
    </row>
    <row r="25" spans="1:16">
      <c r="A25" s="30" t="s">
        <v>85</v>
      </c>
      <c r="B25" s="30">
        <v>4</v>
      </c>
      <c r="C25" s="31" t="s">
        <v>203</v>
      </c>
      <c r="D25" s="30" t="s">
        <v>184</v>
      </c>
      <c r="E25" s="32" t="s">
        <v>204</v>
      </c>
      <c r="F25" s="33" t="s">
        <v>161</v>
      </c>
      <c r="G25" s="34">
        <v>511.84</v>
      </c>
      <c r="H25" s="35">
        <v>0</v>
      </c>
      <c r="I25" s="36">
        <f>ROUND(G25*H25,P4)</f>
        <v>0</v>
      </c>
      <c r="J25" s="30"/>
      <c r="O25" s="37">
        <f>I25*0.21</f>
        <v>0</v>
      </c>
      <c r="P25">
        <v>3</v>
      </c>
    </row>
    <row r="26" spans="1:16" ht="45">
      <c r="A26" s="30" t="s">
        <v>90</v>
      </c>
      <c r="B26" s="38"/>
      <c r="E26" s="32" t="s">
        <v>208</v>
      </c>
      <c r="J26" s="39"/>
    </row>
    <row r="27" spans="1:16" ht="60">
      <c r="A27" s="30" t="s">
        <v>92</v>
      </c>
      <c r="B27" s="38"/>
      <c r="E27" s="40" t="s">
        <v>634</v>
      </c>
      <c r="J27" s="39"/>
    </row>
    <row r="28" spans="1:16">
      <c r="A28" s="30" t="s">
        <v>92</v>
      </c>
      <c r="B28" s="38"/>
      <c r="E28" s="40" t="s">
        <v>635</v>
      </c>
      <c r="J28" s="39"/>
    </row>
    <row r="29" spans="1:16" ht="30">
      <c r="A29" s="30" t="s">
        <v>95</v>
      </c>
      <c r="B29" s="38"/>
      <c r="E29" s="32" t="s">
        <v>165</v>
      </c>
      <c r="J29" s="39"/>
    </row>
    <row r="30" spans="1:16">
      <c r="A30" s="24" t="s">
        <v>82</v>
      </c>
      <c r="B30" s="25"/>
      <c r="C30" s="26" t="s">
        <v>166</v>
      </c>
      <c r="D30" s="27"/>
      <c r="E30" s="24" t="s">
        <v>167</v>
      </c>
      <c r="F30" s="27"/>
      <c r="G30" s="27"/>
      <c r="H30" s="27"/>
      <c r="I30" s="28">
        <f>SUMIFS(I31:I80,A31:A80,"P")</f>
        <v>0</v>
      </c>
      <c r="J30" s="29"/>
    </row>
    <row r="31" spans="1:16">
      <c r="A31" s="30" t="s">
        <v>85</v>
      </c>
      <c r="B31" s="30">
        <v>5</v>
      </c>
      <c r="C31" s="31" t="s">
        <v>211</v>
      </c>
      <c r="D31" s="30" t="s">
        <v>87</v>
      </c>
      <c r="E31" s="32" t="s">
        <v>212</v>
      </c>
      <c r="F31" s="33" t="s">
        <v>188</v>
      </c>
      <c r="G31" s="34">
        <v>1290</v>
      </c>
      <c r="H31" s="35">
        <v>0</v>
      </c>
      <c r="I31" s="36">
        <f>ROUND(G31*H31,P4)</f>
        <v>0</v>
      </c>
      <c r="J31" s="30"/>
      <c r="O31" s="37">
        <f>I31*0.21</f>
        <v>0</v>
      </c>
      <c r="P31">
        <v>3</v>
      </c>
    </row>
    <row r="32" spans="1:16">
      <c r="A32" s="30" t="s">
        <v>90</v>
      </c>
      <c r="B32" s="38"/>
      <c r="E32" s="41" t="s">
        <v>87</v>
      </c>
      <c r="J32" s="39"/>
    </row>
    <row r="33" spans="1:16" ht="60">
      <c r="A33" s="30" t="s">
        <v>92</v>
      </c>
      <c r="B33" s="38"/>
      <c r="E33" s="40" t="s">
        <v>636</v>
      </c>
      <c r="J33" s="39"/>
    </row>
    <row r="34" spans="1:16">
      <c r="A34" s="30" t="s">
        <v>92</v>
      </c>
      <c r="B34" s="38"/>
      <c r="E34" s="40" t="s">
        <v>637</v>
      </c>
      <c r="J34" s="39"/>
    </row>
    <row r="35" spans="1:16" ht="30">
      <c r="A35" s="30" t="s">
        <v>95</v>
      </c>
      <c r="B35" s="38"/>
      <c r="E35" s="32" t="s">
        <v>215</v>
      </c>
      <c r="J35" s="39"/>
    </row>
    <row r="36" spans="1:16" ht="30">
      <c r="A36" s="30" t="s">
        <v>85</v>
      </c>
      <c r="B36" s="30">
        <v>6</v>
      </c>
      <c r="C36" s="31" t="s">
        <v>216</v>
      </c>
      <c r="D36" s="30" t="s">
        <v>87</v>
      </c>
      <c r="E36" s="32" t="s">
        <v>217</v>
      </c>
      <c r="F36" s="33" t="s">
        <v>170</v>
      </c>
      <c r="G36" s="34">
        <v>676.36</v>
      </c>
      <c r="H36" s="35">
        <v>0</v>
      </c>
      <c r="I36" s="36">
        <f>ROUND(G36*H36,P4)</f>
        <v>0</v>
      </c>
      <c r="J36" s="30"/>
      <c r="O36" s="37">
        <f>I36*0.21</f>
        <v>0</v>
      </c>
      <c r="P36">
        <v>3</v>
      </c>
    </row>
    <row r="37" spans="1:16">
      <c r="A37" s="30" t="s">
        <v>90</v>
      </c>
      <c r="B37" s="38"/>
      <c r="E37" s="32" t="s">
        <v>218</v>
      </c>
      <c r="J37" s="39"/>
    </row>
    <row r="38" spans="1:16" ht="75">
      <c r="A38" s="30" t="s">
        <v>92</v>
      </c>
      <c r="B38" s="38"/>
      <c r="E38" s="40" t="s">
        <v>638</v>
      </c>
      <c r="J38" s="39"/>
    </row>
    <row r="39" spans="1:16">
      <c r="A39" s="30" t="s">
        <v>92</v>
      </c>
      <c r="B39" s="38"/>
      <c r="E39" s="40" t="s">
        <v>639</v>
      </c>
      <c r="J39" s="39"/>
    </row>
    <row r="40" spans="1:16" ht="90">
      <c r="A40" s="30" t="s">
        <v>95</v>
      </c>
      <c r="B40" s="38"/>
      <c r="E40" s="32" t="s">
        <v>221</v>
      </c>
      <c r="J40" s="39"/>
    </row>
    <row r="41" spans="1:16" ht="30">
      <c r="A41" s="30" t="s">
        <v>85</v>
      </c>
      <c r="B41" s="30">
        <v>7</v>
      </c>
      <c r="C41" s="31" t="s">
        <v>224</v>
      </c>
      <c r="D41" s="30" t="s">
        <v>87</v>
      </c>
      <c r="E41" s="32" t="s">
        <v>225</v>
      </c>
      <c r="F41" s="33" t="s">
        <v>170</v>
      </c>
      <c r="G41" s="34">
        <v>255.92</v>
      </c>
      <c r="H41" s="35">
        <v>0</v>
      </c>
      <c r="I41" s="36">
        <f>ROUND(G41*H41,P4)</f>
        <v>0</v>
      </c>
      <c r="J41" s="30"/>
      <c r="O41" s="37">
        <f>I41*0.21</f>
        <v>0</v>
      </c>
      <c r="P41">
        <v>3</v>
      </c>
    </row>
    <row r="42" spans="1:16">
      <c r="A42" s="30" t="s">
        <v>90</v>
      </c>
      <c r="B42" s="38"/>
      <c r="E42" s="41" t="s">
        <v>87</v>
      </c>
      <c r="J42" s="39"/>
    </row>
    <row r="43" spans="1:16" ht="60">
      <c r="A43" s="30" t="s">
        <v>92</v>
      </c>
      <c r="B43" s="38"/>
      <c r="E43" s="40" t="s">
        <v>640</v>
      </c>
      <c r="J43" s="39"/>
    </row>
    <row r="44" spans="1:16">
      <c r="A44" s="30" t="s">
        <v>92</v>
      </c>
      <c r="B44" s="38"/>
      <c r="E44" s="40" t="s">
        <v>641</v>
      </c>
      <c r="J44" s="39"/>
    </row>
    <row r="45" spans="1:16" ht="90">
      <c r="A45" s="30" t="s">
        <v>95</v>
      </c>
      <c r="B45" s="38"/>
      <c r="E45" s="32" t="s">
        <v>221</v>
      </c>
      <c r="J45" s="39"/>
    </row>
    <row r="46" spans="1:16" ht="30">
      <c r="A46" s="30" t="s">
        <v>85</v>
      </c>
      <c r="B46" s="30">
        <v>8</v>
      </c>
      <c r="C46" s="31" t="s">
        <v>228</v>
      </c>
      <c r="D46" s="30" t="s">
        <v>87</v>
      </c>
      <c r="E46" s="32" t="s">
        <v>229</v>
      </c>
      <c r="F46" s="33" t="s">
        <v>230</v>
      </c>
      <c r="G46" s="34">
        <v>1081.2</v>
      </c>
      <c r="H46" s="35">
        <v>0</v>
      </c>
      <c r="I46" s="36">
        <f>ROUND(G46*H46,P4)</f>
        <v>0</v>
      </c>
      <c r="J46" s="30"/>
      <c r="O46" s="37">
        <f>I46*0.21</f>
        <v>0</v>
      </c>
      <c r="P46">
        <v>3</v>
      </c>
    </row>
    <row r="47" spans="1:16">
      <c r="A47" s="30" t="s">
        <v>90</v>
      </c>
      <c r="B47" s="38"/>
      <c r="E47" s="41" t="s">
        <v>87</v>
      </c>
      <c r="J47" s="39"/>
    </row>
    <row r="48" spans="1:16">
      <c r="A48" s="30" t="s">
        <v>92</v>
      </c>
      <c r="B48" s="38"/>
      <c r="E48" s="40" t="s">
        <v>642</v>
      </c>
      <c r="J48" s="39"/>
    </row>
    <row r="49" spans="1:16">
      <c r="A49" s="30" t="s">
        <v>92</v>
      </c>
      <c r="B49" s="38"/>
      <c r="E49" s="40" t="s">
        <v>643</v>
      </c>
      <c r="J49" s="39"/>
    </row>
    <row r="50" spans="1:16" ht="90">
      <c r="A50" s="30" t="s">
        <v>95</v>
      </c>
      <c r="B50" s="38"/>
      <c r="E50" s="32" t="s">
        <v>221</v>
      </c>
      <c r="J50" s="39"/>
    </row>
    <row r="51" spans="1:16" ht="30">
      <c r="A51" s="30" t="s">
        <v>85</v>
      </c>
      <c r="B51" s="30">
        <v>9</v>
      </c>
      <c r="C51" s="31" t="s">
        <v>233</v>
      </c>
      <c r="D51" s="30" t="s">
        <v>87</v>
      </c>
      <c r="E51" s="32" t="s">
        <v>234</v>
      </c>
      <c r="F51" s="33" t="s">
        <v>170</v>
      </c>
      <c r="G51" s="34">
        <v>1139.28</v>
      </c>
      <c r="H51" s="35">
        <v>0</v>
      </c>
      <c r="I51" s="36">
        <f>ROUND(G51*H51,P4)</f>
        <v>0</v>
      </c>
      <c r="J51" s="30"/>
      <c r="O51" s="37">
        <f>I51*0.21</f>
        <v>0</v>
      </c>
      <c r="P51">
        <v>3</v>
      </c>
    </row>
    <row r="52" spans="1:16" ht="30">
      <c r="A52" s="30" t="s">
        <v>90</v>
      </c>
      <c r="B52" s="38"/>
      <c r="E52" s="32" t="s">
        <v>235</v>
      </c>
      <c r="J52" s="39"/>
    </row>
    <row r="53" spans="1:16" ht="409.5">
      <c r="A53" s="30" t="s">
        <v>92</v>
      </c>
      <c r="B53" s="38"/>
      <c r="E53" s="40" t="s">
        <v>644</v>
      </c>
      <c r="J53" s="39"/>
    </row>
    <row r="54" spans="1:16">
      <c r="A54" s="30" t="s">
        <v>92</v>
      </c>
      <c r="B54" s="38"/>
      <c r="E54" s="40" t="s">
        <v>645</v>
      </c>
      <c r="J54" s="39"/>
    </row>
    <row r="55" spans="1:16" ht="90">
      <c r="A55" s="30" t="s">
        <v>95</v>
      </c>
      <c r="B55" s="38"/>
      <c r="E55" s="32" t="s">
        <v>221</v>
      </c>
      <c r="J55" s="39"/>
    </row>
    <row r="56" spans="1:16">
      <c r="A56" s="30" t="s">
        <v>85</v>
      </c>
      <c r="B56" s="30">
        <v>10</v>
      </c>
      <c r="C56" s="31" t="s">
        <v>238</v>
      </c>
      <c r="D56" s="30" t="s">
        <v>87</v>
      </c>
      <c r="E56" s="32" t="s">
        <v>239</v>
      </c>
      <c r="F56" s="33" t="s">
        <v>170</v>
      </c>
      <c r="G56" s="34">
        <v>129</v>
      </c>
      <c r="H56" s="35">
        <v>0</v>
      </c>
      <c r="I56" s="36">
        <f>ROUND(G56*H56,P4)</f>
        <v>0</v>
      </c>
      <c r="J56" s="30"/>
      <c r="O56" s="37">
        <f>I56*0.21</f>
        <v>0</v>
      </c>
      <c r="P56">
        <v>3</v>
      </c>
    </row>
    <row r="57" spans="1:16">
      <c r="A57" s="30" t="s">
        <v>90</v>
      </c>
      <c r="B57" s="38"/>
      <c r="E57" s="32" t="s">
        <v>240</v>
      </c>
      <c r="J57" s="39"/>
    </row>
    <row r="58" spans="1:16" ht="30">
      <c r="A58" s="30" t="s">
        <v>92</v>
      </c>
      <c r="B58" s="38"/>
      <c r="E58" s="40" t="s">
        <v>646</v>
      </c>
      <c r="J58" s="39"/>
    </row>
    <row r="59" spans="1:16">
      <c r="A59" s="30" t="s">
        <v>92</v>
      </c>
      <c r="B59" s="38"/>
      <c r="E59" s="40" t="s">
        <v>647</v>
      </c>
      <c r="J59" s="39"/>
    </row>
    <row r="60" spans="1:16" ht="45">
      <c r="A60" s="30" t="s">
        <v>95</v>
      </c>
      <c r="B60" s="38"/>
      <c r="E60" s="32" t="s">
        <v>243</v>
      </c>
      <c r="J60" s="39"/>
    </row>
    <row r="61" spans="1:16">
      <c r="A61" s="30" t="s">
        <v>85</v>
      </c>
      <c r="B61" s="30">
        <v>11</v>
      </c>
      <c r="C61" s="31" t="s">
        <v>244</v>
      </c>
      <c r="D61" s="30" t="s">
        <v>87</v>
      </c>
      <c r="E61" s="32" t="s">
        <v>245</v>
      </c>
      <c r="F61" s="33" t="s">
        <v>188</v>
      </c>
      <c r="G61" s="34">
        <v>1290</v>
      </c>
      <c r="H61" s="35">
        <v>0</v>
      </c>
      <c r="I61" s="36">
        <f>ROUND(G61*H61,P4)</f>
        <v>0</v>
      </c>
      <c r="J61" s="30"/>
      <c r="O61" s="37">
        <f>I61*0.21</f>
        <v>0</v>
      </c>
      <c r="P61">
        <v>3</v>
      </c>
    </row>
    <row r="62" spans="1:16">
      <c r="A62" s="30" t="s">
        <v>90</v>
      </c>
      <c r="B62" s="38"/>
      <c r="E62" s="41" t="s">
        <v>87</v>
      </c>
      <c r="J62" s="39"/>
    </row>
    <row r="63" spans="1:16" ht="45">
      <c r="A63" s="30" t="s">
        <v>92</v>
      </c>
      <c r="B63" s="38"/>
      <c r="E63" s="40" t="s">
        <v>648</v>
      </c>
      <c r="J63" s="39"/>
    </row>
    <row r="64" spans="1:16">
      <c r="A64" s="30" t="s">
        <v>92</v>
      </c>
      <c r="B64" s="38"/>
      <c r="E64" s="40" t="s">
        <v>637</v>
      </c>
      <c r="J64" s="39"/>
    </row>
    <row r="65" spans="1:16" ht="30">
      <c r="A65" s="30" t="s">
        <v>95</v>
      </c>
      <c r="B65" s="38"/>
      <c r="E65" s="32" t="s">
        <v>247</v>
      </c>
      <c r="J65" s="39"/>
    </row>
    <row r="66" spans="1:16">
      <c r="A66" s="30" t="s">
        <v>85</v>
      </c>
      <c r="B66" s="30">
        <v>12</v>
      </c>
      <c r="C66" s="31" t="s">
        <v>248</v>
      </c>
      <c r="D66" s="30" t="s">
        <v>87</v>
      </c>
      <c r="E66" s="32" t="s">
        <v>249</v>
      </c>
      <c r="F66" s="33" t="s">
        <v>230</v>
      </c>
      <c r="G66" s="34">
        <v>2580</v>
      </c>
      <c r="H66" s="35">
        <v>0</v>
      </c>
      <c r="I66" s="36">
        <f>ROUND(G66*H66,P4)</f>
        <v>0</v>
      </c>
      <c r="J66" s="30"/>
      <c r="O66" s="37">
        <f>I66*0.21</f>
        <v>0</v>
      </c>
      <c r="P66">
        <v>3</v>
      </c>
    </row>
    <row r="67" spans="1:16">
      <c r="A67" s="30" t="s">
        <v>90</v>
      </c>
      <c r="B67" s="38"/>
      <c r="E67" s="41" t="s">
        <v>87</v>
      </c>
      <c r="J67" s="39"/>
    </row>
    <row r="68" spans="1:16" ht="60">
      <c r="A68" s="30" t="s">
        <v>92</v>
      </c>
      <c r="B68" s="38"/>
      <c r="E68" s="40" t="s">
        <v>649</v>
      </c>
      <c r="J68" s="39"/>
    </row>
    <row r="69" spans="1:16">
      <c r="A69" s="30" t="s">
        <v>92</v>
      </c>
      <c r="B69" s="38"/>
      <c r="E69" s="40" t="s">
        <v>650</v>
      </c>
      <c r="J69" s="39"/>
    </row>
    <row r="70" spans="1:16" ht="30">
      <c r="A70" s="30" t="s">
        <v>95</v>
      </c>
      <c r="B70" s="38"/>
      <c r="E70" s="32" t="s">
        <v>247</v>
      </c>
      <c r="J70" s="39"/>
    </row>
    <row r="71" spans="1:16">
      <c r="A71" s="30" t="s">
        <v>85</v>
      </c>
      <c r="B71" s="30">
        <v>13</v>
      </c>
      <c r="C71" s="31" t="s">
        <v>252</v>
      </c>
      <c r="D71" s="30" t="s">
        <v>253</v>
      </c>
      <c r="E71" s="32" t="s">
        <v>254</v>
      </c>
      <c r="F71" s="33" t="s">
        <v>230</v>
      </c>
      <c r="G71" s="34">
        <v>48</v>
      </c>
      <c r="H71" s="35">
        <v>0</v>
      </c>
      <c r="I71" s="36">
        <f>ROUND(G71*H71,P4)</f>
        <v>0</v>
      </c>
      <c r="J71" s="30"/>
      <c r="O71" s="37">
        <f>I71*0.21</f>
        <v>0</v>
      </c>
      <c r="P71">
        <v>3</v>
      </c>
    </row>
    <row r="72" spans="1:16">
      <c r="A72" s="30" t="s">
        <v>90</v>
      </c>
      <c r="B72" s="38"/>
      <c r="E72" s="41" t="s">
        <v>87</v>
      </c>
      <c r="J72" s="39"/>
    </row>
    <row r="73" spans="1:16" ht="120">
      <c r="A73" s="30" t="s">
        <v>92</v>
      </c>
      <c r="B73" s="38"/>
      <c r="E73" s="40" t="s">
        <v>651</v>
      </c>
      <c r="J73" s="39"/>
    </row>
    <row r="74" spans="1:16">
      <c r="A74" s="30" t="s">
        <v>92</v>
      </c>
      <c r="B74" s="38"/>
      <c r="E74" s="40" t="s">
        <v>652</v>
      </c>
      <c r="J74" s="39"/>
    </row>
    <row r="75" spans="1:16" ht="30">
      <c r="A75" s="30" t="s">
        <v>95</v>
      </c>
      <c r="B75" s="38"/>
      <c r="E75" s="32" t="s">
        <v>247</v>
      </c>
      <c r="J75" s="39"/>
    </row>
    <row r="76" spans="1:16">
      <c r="A76" s="30" t="s">
        <v>85</v>
      </c>
      <c r="B76" s="30">
        <v>14</v>
      </c>
      <c r="C76" s="31" t="s">
        <v>257</v>
      </c>
      <c r="D76" s="30" t="s">
        <v>87</v>
      </c>
      <c r="E76" s="32" t="s">
        <v>258</v>
      </c>
      <c r="F76" s="33" t="s">
        <v>170</v>
      </c>
      <c r="G76" s="34">
        <v>932.28</v>
      </c>
      <c r="H76" s="35">
        <v>0</v>
      </c>
      <c r="I76" s="36">
        <f>ROUND(G76*H76,P4)</f>
        <v>0</v>
      </c>
      <c r="J76" s="30"/>
      <c r="O76" s="37">
        <f>I76*0.21</f>
        <v>0</v>
      </c>
      <c r="P76">
        <v>3</v>
      </c>
    </row>
    <row r="77" spans="1:16">
      <c r="A77" s="30" t="s">
        <v>90</v>
      </c>
      <c r="B77" s="38"/>
      <c r="E77" s="41" t="s">
        <v>87</v>
      </c>
      <c r="J77" s="39"/>
    </row>
    <row r="78" spans="1:16" ht="90">
      <c r="A78" s="30" t="s">
        <v>92</v>
      </c>
      <c r="B78" s="38"/>
      <c r="E78" s="40" t="s">
        <v>653</v>
      </c>
      <c r="J78" s="39"/>
    </row>
    <row r="79" spans="1:16">
      <c r="A79" s="30" t="s">
        <v>92</v>
      </c>
      <c r="B79" s="38"/>
      <c r="E79" s="40" t="s">
        <v>654</v>
      </c>
      <c r="J79" s="39"/>
    </row>
    <row r="80" spans="1:16" ht="240">
      <c r="A80" s="30" t="s">
        <v>95</v>
      </c>
      <c r="B80" s="38"/>
      <c r="E80" s="32" t="s">
        <v>261</v>
      </c>
      <c r="J80" s="39"/>
    </row>
    <row r="81" spans="1:16">
      <c r="A81" s="24" t="s">
        <v>82</v>
      </c>
      <c r="B81" s="25"/>
      <c r="C81" s="26" t="s">
        <v>262</v>
      </c>
      <c r="D81" s="27"/>
      <c r="E81" s="24" t="s">
        <v>263</v>
      </c>
      <c r="F81" s="27"/>
      <c r="G81" s="27"/>
      <c r="H81" s="27"/>
      <c r="I81" s="28">
        <f>SUMIFS(I82:I111,A82:A111,"P")</f>
        <v>0</v>
      </c>
      <c r="J81" s="29"/>
    </row>
    <row r="82" spans="1:16" ht="30">
      <c r="A82" s="30" t="s">
        <v>85</v>
      </c>
      <c r="B82" s="30">
        <v>15</v>
      </c>
      <c r="C82" s="31" t="s">
        <v>554</v>
      </c>
      <c r="D82" s="30" t="s">
        <v>87</v>
      </c>
      <c r="E82" s="32" t="s">
        <v>555</v>
      </c>
      <c r="F82" s="33" t="s">
        <v>230</v>
      </c>
      <c r="G82" s="34">
        <v>220</v>
      </c>
      <c r="H82" s="35">
        <v>0</v>
      </c>
      <c r="I82" s="36">
        <f>ROUND(G82*H82,P4)</f>
        <v>0</v>
      </c>
      <c r="J82" s="30"/>
      <c r="O82" s="37">
        <f>I82*0.21</f>
        <v>0</v>
      </c>
      <c r="P82">
        <v>3</v>
      </c>
    </row>
    <row r="83" spans="1:16" ht="30">
      <c r="A83" s="30" t="s">
        <v>90</v>
      </c>
      <c r="B83" s="38"/>
      <c r="E83" s="32" t="s">
        <v>556</v>
      </c>
      <c r="J83" s="39"/>
    </row>
    <row r="84" spans="1:16" ht="105">
      <c r="A84" s="30" t="s">
        <v>92</v>
      </c>
      <c r="B84" s="38"/>
      <c r="E84" s="40" t="s">
        <v>655</v>
      </c>
      <c r="J84" s="39"/>
    </row>
    <row r="85" spans="1:16">
      <c r="A85" s="30" t="s">
        <v>92</v>
      </c>
      <c r="B85" s="38"/>
      <c r="E85" s="40" t="s">
        <v>656</v>
      </c>
      <c r="J85" s="39"/>
    </row>
    <row r="86" spans="1:16" ht="45">
      <c r="A86" s="30" t="s">
        <v>95</v>
      </c>
      <c r="B86" s="38"/>
      <c r="E86" s="32" t="s">
        <v>559</v>
      </c>
      <c r="J86" s="39"/>
    </row>
    <row r="87" spans="1:16">
      <c r="A87" s="30" t="s">
        <v>85</v>
      </c>
      <c r="B87" s="30">
        <v>16</v>
      </c>
      <c r="C87" s="31" t="s">
        <v>657</v>
      </c>
      <c r="D87" s="30" t="s">
        <v>87</v>
      </c>
      <c r="E87" s="32" t="s">
        <v>658</v>
      </c>
      <c r="F87" s="33" t="s">
        <v>230</v>
      </c>
      <c r="G87" s="34">
        <v>230</v>
      </c>
      <c r="H87" s="35">
        <v>0</v>
      </c>
      <c r="I87" s="36">
        <f>ROUND(G87*H87,P4)</f>
        <v>0</v>
      </c>
      <c r="J87" s="30"/>
      <c r="O87" s="37">
        <f>I87*0.21</f>
        <v>0</v>
      </c>
      <c r="P87">
        <v>3</v>
      </c>
    </row>
    <row r="88" spans="1:16" ht="30">
      <c r="A88" s="30" t="s">
        <v>90</v>
      </c>
      <c r="B88" s="38"/>
      <c r="E88" s="32" t="s">
        <v>556</v>
      </c>
      <c r="J88" s="39"/>
    </row>
    <row r="89" spans="1:16" ht="120">
      <c r="A89" s="30" t="s">
        <v>92</v>
      </c>
      <c r="B89" s="38"/>
      <c r="E89" s="40" t="s">
        <v>659</v>
      </c>
      <c r="J89" s="39"/>
    </row>
    <row r="90" spans="1:16">
      <c r="A90" s="30" t="s">
        <v>92</v>
      </c>
      <c r="B90" s="38"/>
      <c r="E90" s="40" t="s">
        <v>660</v>
      </c>
      <c r="J90" s="39"/>
    </row>
    <row r="91" spans="1:16" ht="45">
      <c r="A91" s="30" t="s">
        <v>95</v>
      </c>
      <c r="B91" s="38"/>
      <c r="E91" s="32" t="s">
        <v>559</v>
      </c>
      <c r="J91" s="39"/>
    </row>
    <row r="92" spans="1:16">
      <c r="A92" s="30" t="s">
        <v>85</v>
      </c>
      <c r="B92" s="30">
        <v>17</v>
      </c>
      <c r="C92" s="31" t="s">
        <v>560</v>
      </c>
      <c r="D92" s="30" t="s">
        <v>87</v>
      </c>
      <c r="E92" s="32" t="s">
        <v>561</v>
      </c>
      <c r="F92" s="33" t="s">
        <v>188</v>
      </c>
      <c r="G92" s="34">
        <v>270.3</v>
      </c>
      <c r="H92" s="35">
        <v>0</v>
      </c>
      <c r="I92" s="36">
        <f>ROUND(G92*H92,P4)</f>
        <v>0</v>
      </c>
      <c r="J92" s="30"/>
      <c r="O92" s="37">
        <f>I92*0.21</f>
        <v>0</v>
      </c>
      <c r="P92">
        <v>3</v>
      </c>
    </row>
    <row r="93" spans="1:16">
      <c r="A93" s="30" t="s">
        <v>90</v>
      </c>
      <c r="B93" s="38"/>
      <c r="E93" s="41" t="s">
        <v>87</v>
      </c>
      <c r="J93" s="39"/>
    </row>
    <row r="94" spans="1:16" ht="45">
      <c r="A94" s="30" t="s">
        <v>92</v>
      </c>
      <c r="B94" s="38"/>
      <c r="E94" s="40" t="s">
        <v>661</v>
      </c>
      <c r="J94" s="39"/>
    </row>
    <row r="95" spans="1:16">
      <c r="A95" s="30" t="s">
        <v>92</v>
      </c>
      <c r="B95" s="38"/>
      <c r="E95" s="40" t="s">
        <v>662</v>
      </c>
      <c r="J95" s="39"/>
    </row>
    <row r="96" spans="1:16" ht="30">
      <c r="A96" s="30" t="s">
        <v>95</v>
      </c>
      <c r="B96" s="38"/>
      <c r="E96" s="32" t="s">
        <v>564</v>
      </c>
      <c r="J96" s="39"/>
    </row>
    <row r="97" spans="1:16">
      <c r="A97" s="30" t="s">
        <v>85</v>
      </c>
      <c r="B97" s="30">
        <v>18</v>
      </c>
      <c r="C97" s="31" t="s">
        <v>264</v>
      </c>
      <c r="D97" s="30" t="s">
        <v>87</v>
      </c>
      <c r="E97" s="32" t="s">
        <v>265</v>
      </c>
      <c r="F97" s="33" t="s">
        <v>230</v>
      </c>
      <c r="G97" s="34">
        <v>191</v>
      </c>
      <c r="H97" s="35">
        <v>0</v>
      </c>
      <c r="I97" s="36">
        <f>ROUND(G97*H97,P4)</f>
        <v>0</v>
      </c>
      <c r="J97" s="30"/>
      <c r="O97" s="37">
        <f>I97*0.21</f>
        <v>0</v>
      </c>
      <c r="P97">
        <v>3</v>
      </c>
    </row>
    <row r="98" spans="1:16">
      <c r="A98" s="30" t="s">
        <v>90</v>
      </c>
      <c r="B98" s="38"/>
      <c r="E98" s="41" t="s">
        <v>87</v>
      </c>
      <c r="J98" s="39"/>
    </row>
    <row r="99" spans="1:16" ht="135">
      <c r="A99" s="30" t="s">
        <v>92</v>
      </c>
      <c r="B99" s="38"/>
      <c r="E99" s="40" t="s">
        <v>663</v>
      </c>
      <c r="J99" s="39"/>
    </row>
    <row r="100" spans="1:16">
      <c r="A100" s="30" t="s">
        <v>92</v>
      </c>
      <c r="B100" s="38"/>
      <c r="E100" s="40" t="s">
        <v>664</v>
      </c>
      <c r="J100" s="39"/>
    </row>
    <row r="101" spans="1:16" ht="30">
      <c r="A101" s="30" t="s">
        <v>95</v>
      </c>
      <c r="B101" s="38"/>
      <c r="E101" s="32" t="s">
        <v>268</v>
      </c>
      <c r="J101" s="39"/>
    </row>
    <row r="102" spans="1:16">
      <c r="A102" s="30" t="s">
        <v>85</v>
      </c>
      <c r="B102" s="30">
        <v>19</v>
      </c>
      <c r="C102" s="31" t="s">
        <v>665</v>
      </c>
      <c r="D102" s="30" t="s">
        <v>87</v>
      </c>
      <c r="E102" s="32" t="s">
        <v>666</v>
      </c>
      <c r="F102" s="33" t="s">
        <v>230</v>
      </c>
      <c r="G102" s="34">
        <v>2</v>
      </c>
      <c r="H102" s="35">
        <v>0</v>
      </c>
      <c r="I102" s="36">
        <f>ROUND(G102*H102,P4)</f>
        <v>0</v>
      </c>
      <c r="J102" s="30"/>
      <c r="O102" s="37">
        <f>I102*0.21</f>
        <v>0</v>
      </c>
      <c r="P102">
        <v>3</v>
      </c>
    </row>
    <row r="103" spans="1:16">
      <c r="A103" s="30" t="s">
        <v>90</v>
      </c>
      <c r="B103" s="38"/>
      <c r="E103" s="41" t="s">
        <v>87</v>
      </c>
      <c r="J103" s="39"/>
    </row>
    <row r="104" spans="1:16" ht="45">
      <c r="A104" s="30" t="s">
        <v>92</v>
      </c>
      <c r="B104" s="38"/>
      <c r="E104" s="40" t="s">
        <v>667</v>
      </c>
      <c r="J104" s="39"/>
    </row>
    <row r="105" spans="1:16">
      <c r="A105" s="30" t="s">
        <v>92</v>
      </c>
      <c r="B105" s="38"/>
      <c r="E105" s="40" t="s">
        <v>497</v>
      </c>
      <c r="J105" s="39"/>
    </row>
    <row r="106" spans="1:16" ht="180">
      <c r="A106" s="30" t="s">
        <v>95</v>
      </c>
      <c r="B106" s="38"/>
      <c r="E106" s="32" t="s">
        <v>571</v>
      </c>
      <c r="J106" s="39"/>
    </row>
    <row r="107" spans="1:16">
      <c r="A107" s="30" t="s">
        <v>85</v>
      </c>
      <c r="B107" s="30">
        <v>20</v>
      </c>
      <c r="C107" s="31" t="s">
        <v>269</v>
      </c>
      <c r="D107" s="30" t="s">
        <v>87</v>
      </c>
      <c r="E107" s="32" t="s">
        <v>270</v>
      </c>
      <c r="F107" s="33" t="s">
        <v>140</v>
      </c>
      <c r="G107" s="34">
        <v>7</v>
      </c>
      <c r="H107" s="35">
        <v>0</v>
      </c>
      <c r="I107" s="36">
        <f>ROUND(G107*H107,P4)</f>
        <v>0</v>
      </c>
      <c r="J107" s="30"/>
      <c r="O107" s="37">
        <f>I107*0.21</f>
        <v>0</v>
      </c>
      <c r="P107">
        <v>3</v>
      </c>
    </row>
    <row r="108" spans="1:16">
      <c r="A108" s="30" t="s">
        <v>90</v>
      </c>
      <c r="B108" s="38"/>
      <c r="E108" s="41" t="s">
        <v>87</v>
      </c>
      <c r="J108" s="39"/>
    </row>
    <row r="109" spans="1:16">
      <c r="A109" s="30" t="s">
        <v>92</v>
      </c>
      <c r="B109" s="38"/>
      <c r="E109" s="40" t="s">
        <v>668</v>
      </c>
      <c r="J109" s="39"/>
    </row>
    <row r="110" spans="1:16">
      <c r="A110" s="30" t="s">
        <v>92</v>
      </c>
      <c r="B110" s="38"/>
      <c r="E110" s="40" t="s">
        <v>611</v>
      </c>
      <c r="J110" s="39"/>
    </row>
    <row r="111" spans="1:16" ht="105">
      <c r="A111" s="30" t="s">
        <v>95</v>
      </c>
      <c r="B111" s="42"/>
      <c r="C111" s="43"/>
      <c r="D111" s="43"/>
      <c r="E111" s="32" t="s">
        <v>273</v>
      </c>
      <c r="F111" s="43"/>
      <c r="G111" s="43"/>
      <c r="H111" s="43"/>
      <c r="I111" s="43"/>
      <c r="J111" s="44"/>
    </row>
  </sheetData>
  <sheetProtection algorithmName="SHA-512" hashValue="ZTLa81vLxzD+huT+v970vfVekF1iVW1sP83kNUN52q/Ql3CnZ6ge9V4YKgCM/0ATJyQjlZ8sOKtJWupZCRQP9Q==" saltValue="1WL41Ruh5kTSwsXtFlqwyPC1pq6nlHqeAuj4yhoMYzPsDmftMx8c04y1To3kD9Hfy+yFq/2oSGU9My3jMItD/A=="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180"/>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31</v>
      </c>
      <c r="I3" s="19">
        <f>SUMIFS(I10:I180,A10:A180,"SD")</f>
        <v>0</v>
      </c>
      <c r="J3" s="15"/>
      <c r="O3">
        <v>0</v>
      </c>
      <c r="P3">
        <v>2</v>
      </c>
    </row>
    <row r="4" spans="1:16" ht="30">
      <c r="A4" s="3" t="s">
        <v>69</v>
      </c>
      <c r="B4" s="16" t="s">
        <v>155</v>
      </c>
      <c r="C4" s="48" t="s">
        <v>626</v>
      </c>
      <c r="D4" s="49"/>
      <c r="E4" s="17" t="s">
        <v>627</v>
      </c>
      <c r="F4" s="3"/>
      <c r="G4" s="3"/>
      <c r="H4" s="3"/>
      <c r="I4" s="3"/>
      <c r="J4" s="15"/>
      <c r="O4">
        <v>0.12</v>
      </c>
      <c r="P4">
        <v>2</v>
      </c>
    </row>
    <row r="5" spans="1:16">
      <c r="A5" s="3" t="s">
        <v>158</v>
      </c>
      <c r="B5" s="16" t="s">
        <v>155</v>
      </c>
      <c r="C5" s="48" t="s">
        <v>31</v>
      </c>
      <c r="D5" s="49"/>
      <c r="E5" s="17" t="s">
        <v>279</v>
      </c>
      <c r="F5" s="3"/>
      <c r="G5" s="3"/>
      <c r="H5" s="3"/>
      <c r="I5" s="3"/>
      <c r="J5" s="15"/>
      <c r="O5">
        <v>0.21</v>
      </c>
    </row>
    <row r="6" spans="1:16">
      <c r="A6" s="3" t="s">
        <v>280</v>
      </c>
      <c r="B6" s="16" t="s">
        <v>70</v>
      </c>
      <c r="C6" s="48" t="s">
        <v>31</v>
      </c>
      <c r="D6" s="49"/>
      <c r="E6" s="17" t="s">
        <v>18</v>
      </c>
      <c r="F6" s="3"/>
      <c r="G6" s="3"/>
      <c r="H6" s="3"/>
      <c r="I6" s="3"/>
      <c r="J6" s="15"/>
    </row>
    <row r="7" spans="1:16">
      <c r="A7" s="52" t="s">
        <v>71</v>
      </c>
      <c r="B7" s="53" t="s">
        <v>72</v>
      </c>
      <c r="C7" s="54" t="s">
        <v>73</v>
      </c>
      <c r="D7" s="54" t="s">
        <v>74</v>
      </c>
      <c r="E7" s="54" t="s">
        <v>75</v>
      </c>
      <c r="F7" s="54" t="s">
        <v>76</v>
      </c>
      <c r="G7" s="54" t="s">
        <v>77</v>
      </c>
      <c r="H7" s="54" t="s">
        <v>78</v>
      </c>
      <c r="I7" s="54"/>
      <c r="J7" s="55" t="s">
        <v>79</v>
      </c>
    </row>
    <row r="8" spans="1:16">
      <c r="A8" s="52"/>
      <c r="B8" s="53"/>
      <c r="C8" s="54"/>
      <c r="D8" s="54"/>
      <c r="E8" s="54"/>
      <c r="F8" s="54"/>
      <c r="G8" s="54"/>
      <c r="H8" s="7" t="s">
        <v>80</v>
      </c>
      <c r="I8" s="7" t="s">
        <v>81</v>
      </c>
      <c r="J8" s="55"/>
    </row>
    <row r="9" spans="1:16">
      <c r="A9" s="22">
        <v>0</v>
      </c>
      <c r="B9" s="20">
        <v>1</v>
      </c>
      <c r="C9" s="23">
        <v>2</v>
      </c>
      <c r="D9" s="7">
        <v>3</v>
      </c>
      <c r="E9" s="23">
        <v>4</v>
      </c>
      <c r="F9" s="7">
        <v>5</v>
      </c>
      <c r="G9" s="7">
        <v>6</v>
      </c>
      <c r="H9" s="7">
        <v>7</v>
      </c>
      <c r="I9" s="23">
        <v>8</v>
      </c>
      <c r="J9" s="21">
        <v>9</v>
      </c>
    </row>
    <row r="10" spans="1:16">
      <c r="A10" s="24" t="s">
        <v>82</v>
      </c>
      <c r="B10" s="25"/>
      <c r="C10" s="26" t="s">
        <v>83</v>
      </c>
      <c r="D10" s="27"/>
      <c r="E10" s="24" t="s">
        <v>84</v>
      </c>
      <c r="F10" s="27"/>
      <c r="G10" s="27"/>
      <c r="H10" s="27"/>
      <c r="I10" s="28">
        <f>SUMIFS(I11:I15,A11:A15,"P")</f>
        <v>0</v>
      </c>
      <c r="J10" s="29"/>
    </row>
    <row r="11" spans="1:16">
      <c r="A11" s="30" t="s">
        <v>85</v>
      </c>
      <c r="B11" s="30">
        <v>1</v>
      </c>
      <c r="C11" s="31" t="s">
        <v>159</v>
      </c>
      <c r="D11" s="30" t="s">
        <v>87</v>
      </c>
      <c r="E11" s="32" t="s">
        <v>160</v>
      </c>
      <c r="F11" s="33" t="s">
        <v>161</v>
      </c>
      <c r="G11" s="34">
        <v>328.32</v>
      </c>
      <c r="H11" s="35">
        <v>0</v>
      </c>
      <c r="I11" s="36">
        <f>ROUND(G11*H11,P4)</f>
        <v>0</v>
      </c>
      <c r="J11" s="30"/>
      <c r="O11" s="37">
        <f>I11*0.21</f>
        <v>0</v>
      </c>
      <c r="P11">
        <v>3</v>
      </c>
    </row>
    <row r="12" spans="1:16">
      <c r="A12" s="30" t="s">
        <v>90</v>
      </c>
      <c r="B12" s="38"/>
      <c r="E12" s="32" t="s">
        <v>195</v>
      </c>
      <c r="J12" s="39"/>
    </row>
    <row r="13" spans="1:16" ht="45">
      <c r="A13" s="30" t="s">
        <v>92</v>
      </c>
      <c r="B13" s="38"/>
      <c r="E13" s="40" t="s">
        <v>669</v>
      </c>
      <c r="J13" s="39"/>
    </row>
    <row r="14" spans="1:16">
      <c r="A14" s="30" t="s">
        <v>92</v>
      </c>
      <c r="B14" s="38"/>
      <c r="E14" s="40" t="s">
        <v>670</v>
      </c>
      <c r="J14" s="39"/>
    </row>
    <row r="15" spans="1:16" ht="30">
      <c r="A15" s="30" t="s">
        <v>95</v>
      </c>
      <c r="B15" s="38"/>
      <c r="E15" s="32" t="s">
        <v>165</v>
      </c>
      <c r="J15" s="39"/>
    </row>
    <row r="16" spans="1:16">
      <c r="A16" s="24" t="s">
        <v>82</v>
      </c>
      <c r="B16" s="25"/>
      <c r="C16" s="26" t="s">
        <v>166</v>
      </c>
      <c r="D16" s="27"/>
      <c r="E16" s="24" t="s">
        <v>167</v>
      </c>
      <c r="F16" s="27"/>
      <c r="G16" s="27"/>
      <c r="H16" s="27"/>
      <c r="I16" s="28">
        <f>SUMIFS(I17:I41,A17:A41,"P")</f>
        <v>0</v>
      </c>
      <c r="J16" s="29"/>
    </row>
    <row r="17" spans="1:16" ht="30">
      <c r="A17" s="30" t="s">
        <v>85</v>
      </c>
      <c r="B17" s="30">
        <v>2</v>
      </c>
      <c r="C17" s="31" t="s">
        <v>287</v>
      </c>
      <c r="D17" s="30" t="s">
        <v>87</v>
      </c>
      <c r="E17" s="32" t="s">
        <v>288</v>
      </c>
      <c r="F17" s="33" t="s">
        <v>170</v>
      </c>
      <c r="G17" s="34">
        <v>134</v>
      </c>
      <c r="H17" s="35">
        <v>0</v>
      </c>
      <c r="I17" s="36">
        <f>ROUND(G17*H17,P4)</f>
        <v>0</v>
      </c>
      <c r="J17" s="30"/>
      <c r="O17" s="37">
        <f>I17*0.21</f>
        <v>0</v>
      </c>
      <c r="P17">
        <v>3</v>
      </c>
    </row>
    <row r="18" spans="1:16">
      <c r="A18" s="30" t="s">
        <v>90</v>
      </c>
      <c r="B18" s="38"/>
      <c r="E18" s="41" t="s">
        <v>87</v>
      </c>
      <c r="J18" s="39"/>
    </row>
    <row r="19" spans="1:16" ht="60">
      <c r="A19" s="30" t="s">
        <v>92</v>
      </c>
      <c r="B19" s="38"/>
      <c r="E19" s="40" t="s">
        <v>671</v>
      </c>
      <c r="J19" s="39"/>
    </row>
    <row r="20" spans="1:16">
      <c r="A20" s="30" t="s">
        <v>92</v>
      </c>
      <c r="B20" s="38"/>
      <c r="E20" s="40" t="s">
        <v>672</v>
      </c>
      <c r="J20" s="39"/>
    </row>
    <row r="21" spans="1:16" ht="405">
      <c r="A21" s="30" t="s">
        <v>95</v>
      </c>
      <c r="B21" s="38"/>
      <c r="E21" s="32" t="s">
        <v>291</v>
      </c>
      <c r="J21" s="39"/>
    </row>
    <row r="22" spans="1:16">
      <c r="A22" s="30" t="s">
        <v>85</v>
      </c>
      <c r="B22" s="30">
        <v>3</v>
      </c>
      <c r="C22" s="31" t="s">
        <v>293</v>
      </c>
      <c r="D22" s="30" t="s">
        <v>87</v>
      </c>
      <c r="E22" s="32" t="s">
        <v>294</v>
      </c>
      <c r="F22" s="33" t="s">
        <v>170</v>
      </c>
      <c r="G22" s="34">
        <v>80.64</v>
      </c>
      <c r="H22" s="35">
        <v>0</v>
      </c>
      <c r="I22" s="36">
        <f>ROUND(G22*H22,P4)</f>
        <v>0</v>
      </c>
      <c r="J22" s="30"/>
      <c r="O22" s="37">
        <f>I22*0.21</f>
        <v>0</v>
      </c>
      <c r="P22">
        <v>3</v>
      </c>
    </row>
    <row r="23" spans="1:16">
      <c r="A23" s="30" t="s">
        <v>90</v>
      </c>
      <c r="B23" s="38"/>
      <c r="E23" s="32" t="s">
        <v>295</v>
      </c>
      <c r="J23" s="39"/>
    </row>
    <row r="24" spans="1:16" ht="105">
      <c r="A24" s="30" t="s">
        <v>92</v>
      </c>
      <c r="B24" s="38"/>
      <c r="E24" s="40" t="s">
        <v>673</v>
      </c>
      <c r="J24" s="39"/>
    </row>
    <row r="25" spans="1:16">
      <c r="A25" s="30" t="s">
        <v>92</v>
      </c>
      <c r="B25" s="38"/>
      <c r="E25" s="40" t="s">
        <v>674</v>
      </c>
      <c r="J25" s="39"/>
    </row>
    <row r="26" spans="1:16" ht="300">
      <c r="A26" s="30" t="s">
        <v>95</v>
      </c>
      <c r="B26" s="38"/>
      <c r="E26" s="32" t="s">
        <v>298</v>
      </c>
      <c r="J26" s="39"/>
    </row>
    <row r="27" spans="1:16">
      <c r="A27" s="30" t="s">
        <v>85</v>
      </c>
      <c r="B27" s="30">
        <v>4</v>
      </c>
      <c r="C27" s="31" t="s">
        <v>299</v>
      </c>
      <c r="D27" s="30" t="s">
        <v>87</v>
      </c>
      <c r="E27" s="32" t="s">
        <v>300</v>
      </c>
      <c r="F27" s="33" t="s">
        <v>170</v>
      </c>
      <c r="G27" s="34">
        <v>47.04</v>
      </c>
      <c r="H27" s="35">
        <v>0</v>
      </c>
      <c r="I27" s="36">
        <f>ROUND(G27*H27,P4)</f>
        <v>0</v>
      </c>
      <c r="J27" s="30"/>
      <c r="O27" s="37">
        <f>I27*0.21</f>
        <v>0</v>
      </c>
      <c r="P27">
        <v>3</v>
      </c>
    </row>
    <row r="28" spans="1:16" ht="30">
      <c r="A28" s="30" t="s">
        <v>90</v>
      </c>
      <c r="B28" s="38"/>
      <c r="E28" s="32" t="s">
        <v>301</v>
      </c>
      <c r="J28" s="39"/>
    </row>
    <row r="29" spans="1:16" ht="30">
      <c r="A29" s="30" t="s">
        <v>92</v>
      </c>
      <c r="B29" s="38"/>
      <c r="E29" s="40" t="s">
        <v>675</v>
      </c>
      <c r="J29" s="39"/>
    </row>
    <row r="30" spans="1:16">
      <c r="A30" s="30" t="s">
        <v>92</v>
      </c>
      <c r="B30" s="38"/>
      <c r="E30" s="40" t="s">
        <v>676</v>
      </c>
      <c r="J30" s="39"/>
    </row>
    <row r="31" spans="1:16" ht="390">
      <c r="A31" s="30" t="s">
        <v>95</v>
      </c>
      <c r="B31" s="38"/>
      <c r="E31" s="32" t="s">
        <v>304</v>
      </c>
      <c r="J31" s="39"/>
    </row>
    <row r="32" spans="1:16">
      <c r="A32" s="30" t="s">
        <v>85</v>
      </c>
      <c r="B32" s="30">
        <v>5</v>
      </c>
      <c r="C32" s="31" t="s">
        <v>305</v>
      </c>
      <c r="D32" s="30" t="s">
        <v>87</v>
      </c>
      <c r="E32" s="32" t="s">
        <v>306</v>
      </c>
      <c r="F32" s="33" t="s">
        <v>188</v>
      </c>
      <c r="G32" s="34">
        <v>1828</v>
      </c>
      <c r="H32" s="35">
        <v>0</v>
      </c>
      <c r="I32" s="36">
        <f>ROUND(G32*H32,P4)</f>
        <v>0</v>
      </c>
      <c r="J32" s="30"/>
      <c r="O32" s="37">
        <f>I32*0.21</f>
        <v>0</v>
      </c>
      <c r="P32">
        <v>3</v>
      </c>
    </row>
    <row r="33" spans="1:16">
      <c r="A33" s="30" t="s">
        <v>90</v>
      </c>
      <c r="B33" s="38"/>
      <c r="E33" s="41" t="s">
        <v>87</v>
      </c>
      <c r="J33" s="39"/>
    </row>
    <row r="34" spans="1:16" ht="30">
      <c r="A34" s="30" t="s">
        <v>92</v>
      </c>
      <c r="B34" s="38"/>
      <c r="E34" s="40" t="s">
        <v>307</v>
      </c>
      <c r="J34" s="39"/>
    </row>
    <row r="35" spans="1:16">
      <c r="A35" s="30" t="s">
        <v>92</v>
      </c>
      <c r="B35" s="38"/>
      <c r="E35" s="40" t="s">
        <v>625</v>
      </c>
      <c r="J35" s="39"/>
    </row>
    <row r="36" spans="1:16" ht="30">
      <c r="A36" s="30" t="s">
        <v>95</v>
      </c>
      <c r="B36" s="38"/>
      <c r="E36" s="32" t="s">
        <v>309</v>
      </c>
      <c r="J36" s="39"/>
    </row>
    <row r="37" spans="1:16">
      <c r="A37" s="30" t="s">
        <v>85</v>
      </c>
      <c r="B37" s="30">
        <v>6</v>
      </c>
      <c r="C37" s="31" t="s">
        <v>310</v>
      </c>
      <c r="D37" s="30" t="s">
        <v>87</v>
      </c>
      <c r="E37" s="32" t="s">
        <v>311</v>
      </c>
      <c r="F37" s="33" t="s">
        <v>188</v>
      </c>
      <c r="G37" s="34">
        <v>1290</v>
      </c>
      <c r="H37" s="35">
        <v>0</v>
      </c>
      <c r="I37" s="36">
        <f>ROUND(G37*H37,P4)</f>
        <v>0</v>
      </c>
      <c r="J37" s="30"/>
      <c r="O37" s="37">
        <f>I37*0.21</f>
        <v>0</v>
      </c>
      <c r="P37">
        <v>3</v>
      </c>
    </row>
    <row r="38" spans="1:16" ht="30">
      <c r="A38" s="30" t="s">
        <v>90</v>
      </c>
      <c r="B38" s="38"/>
      <c r="E38" s="32" t="s">
        <v>312</v>
      </c>
      <c r="J38" s="39"/>
    </row>
    <row r="39" spans="1:16" ht="75">
      <c r="A39" s="30" t="s">
        <v>92</v>
      </c>
      <c r="B39" s="38"/>
      <c r="E39" s="40" t="s">
        <v>677</v>
      </c>
      <c r="J39" s="39"/>
    </row>
    <row r="40" spans="1:16">
      <c r="A40" s="30" t="s">
        <v>92</v>
      </c>
      <c r="B40" s="38"/>
      <c r="E40" s="40" t="s">
        <v>637</v>
      </c>
      <c r="J40" s="39"/>
    </row>
    <row r="41" spans="1:16">
      <c r="A41" s="30" t="s">
        <v>95</v>
      </c>
      <c r="B41" s="38"/>
      <c r="E41" s="32" t="s">
        <v>314</v>
      </c>
      <c r="J41" s="39"/>
    </row>
    <row r="42" spans="1:16">
      <c r="A42" s="24" t="s">
        <v>82</v>
      </c>
      <c r="B42" s="25"/>
      <c r="C42" s="26" t="s">
        <v>184</v>
      </c>
      <c r="D42" s="27"/>
      <c r="E42" s="24" t="s">
        <v>185</v>
      </c>
      <c r="F42" s="27"/>
      <c r="G42" s="27"/>
      <c r="H42" s="27"/>
      <c r="I42" s="28">
        <f>SUMIFS(I43:I52,A43:A52,"P")</f>
        <v>0</v>
      </c>
      <c r="J42" s="29"/>
    </row>
    <row r="43" spans="1:16">
      <c r="A43" s="30" t="s">
        <v>85</v>
      </c>
      <c r="B43" s="30">
        <v>7</v>
      </c>
      <c r="C43" s="31" t="s">
        <v>315</v>
      </c>
      <c r="D43" s="30" t="s">
        <v>87</v>
      </c>
      <c r="E43" s="32" t="s">
        <v>316</v>
      </c>
      <c r="F43" s="33" t="s">
        <v>188</v>
      </c>
      <c r="G43" s="34">
        <v>400</v>
      </c>
      <c r="H43" s="35">
        <v>0</v>
      </c>
      <c r="I43" s="36">
        <f>ROUND(G43*H43,P4)</f>
        <v>0</v>
      </c>
      <c r="J43" s="30"/>
      <c r="O43" s="37">
        <f>I43*0.21</f>
        <v>0</v>
      </c>
      <c r="P43">
        <v>3</v>
      </c>
    </row>
    <row r="44" spans="1:16">
      <c r="A44" s="30" t="s">
        <v>90</v>
      </c>
      <c r="B44" s="38"/>
      <c r="E44" s="41" t="s">
        <v>87</v>
      </c>
      <c r="J44" s="39"/>
    </row>
    <row r="45" spans="1:16" ht="45">
      <c r="A45" s="30" t="s">
        <v>92</v>
      </c>
      <c r="B45" s="38"/>
      <c r="E45" s="40" t="s">
        <v>678</v>
      </c>
      <c r="J45" s="39"/>
    </row>
    <row r="46" spans="1:16">
      <c r="A46" s="30" t="s">
        <v>92</v>
      </c>
      <c r="B46" s="38"/>
      <c r="E46" s="40" t="s">
        <v>679</v>
      </c>
      <c r="J46" s="39"/>
    </row>
    <row r="47" spans="1:16" ht="45">
      <c r="A47" s="30" t="s">
        <v>95</v>
      </c>
      <c r="B47" s="38"/>
      <c r="E47" s="32" t="s">
        <v>319</v>
      </c>
      <c r="J47" s="39"/>
    </row>
    <row r="48" spans="1:16">
      <c r="A48" s="30" t="s">
        <v>85</v>
      </c>
      <c r="B48" s="30">
        <v>8</v>
      </c>
      <c r="C48" s="31" t="s">
        <v>320</v>
      </c>
      <c r="D48" s="30" t="s">
        <v>87</v>
      </c>
      <c r="E48" s="32" t="s">
        <v>321</v>
      </c>
      <c r="F48" s="33" t="s">
        <v>230</v>
      </c>
      <c r="G48" s="34">
        <v>160</v>
      </c>
      <c r="H48" s="35">
        <v>0</v>
      </c>
      <c r="I48" s="36">
        <f>ROUND(G48*H48,P4)</f>
        <v>0</v>
      </c>
      <c r="J48" s="30"/>
      <c r="O48" s="37">
        <f>I48*0.21</f>
        <v>0</v>
      </c>
      <c r="P48">
        <v>3</v>
      </c>
    </row>
    <row r="49" spans="1:16">
      <c r="A49" s="30" t="s">
        <v>90</v>
      </c>
      <c r="B49" s="38"/>
      <c r="E49" s="41" t="s">
        <v>87</v>
      </c>
      <c r="J49" s="39"/>
    </row>
    <row r="50" spans="1:16" ht="45">
      <c r="A50" s="30" t="s">
        <v>92</v>
      </c>
      <c r="B50" s="38"/>
      <c r="E50" s="40" t="s">
        <v>680</v>
      </c>
      <c r="J50" s="39"/>
    </row>
    <row r="51" spans="1:16">
      <c r="A51" s="30" t="s">
        <v>92</v>
      </c>
      <c r="B51" s="38"/>
      <c r="E51" s="40" t="s">
        <v>681</v>
      </c>
      <c r="J51" s="39"/>
    </row>
    <row r="52" spans="1:16" ht="195">
      <c r="A52" s="30" t="s">
        <v>95</v>
      </c>
      <c r="B52" s="38"/>
      <c r="E52" s="32" t="s">
        <v>324</v>
      </c>
      <c r="J52" s="39"/>
    </row>
    <row r="53" spans="1:16">
      <c r="A53" s="24" t="s">
        <v>82</v>
      </c>
      <c r="B53" s="25"/>
      <c r="C53" s="26" t="s">
        <v>325</v>
      </c>
      <c r="D53" s="27"/>
      <c r="E53" s="24" t="s">
        <v>326</v>
      </c>
      <c r="F53" s="27"/>
      <c r="G53" s="27"/>
      <c r="H53" s="27"/>
      <c r="I53" s="28">
        <f>SUMIFS(I54:I103,A54:A103,"P")</f>
        <v>0</v>
      </c>
      <c r="J53" s="29"/>
    </row>
    <row r="54" spans="1:16">
      <c r="A54" s="30" t="s">
        <v>85</v>
      </c>
      <c r="B54" s="30">
        <v>9</v>
      </c>
      <c r="C54" s="31" t="s">
        <v>327</v>
      </c>
      <c r="D54" s="30" t="s">
        <v>87</v>
      </c>
      <c r="E54" s="32" t="s">
        <v>328</v>
      </c>
      <c r="F54" s="33" t="s">
        <v>188</v>
      </c>
      <c r="G54" s="34">
        <v>1800</v>
      </c>
      <c r="H54" s="35">
        <v>0</v>
      </c>
      <c r="I54" s="36">
        <f>ROUND(G54*H54,P4)</f>
        <v>0</v>
      </c>
      <c r="J54" s="30"/>
      <c r="O54" s="37">
        <f>I54*0.21</f>
        <v>0</v>
      </c>
      <c r="P54">
        <v>3</v>
      </c>
    </row>
    <row r="55" spans="1:16">
      <c r="A55" s="30" t="s">
        <v>90</v>
      </c>
      <c r="B55" s="38"/>
      <c r="E55" s="41" t="s">
        <v>87</v>
      </c>
      <c r="J55" s="39"/>
    </row>
    <row r="56" spans="1:16" ht="150">
      <c r="A56" s="30" t="s">
        <v>92</v>
      </c>
      <c r="B56" s="38"/>
      <c r="E56" s="40" t="s">
        <v>682</v>
      </c>
      <c r="J56" s="39"/>
    </row>
    <row r="57" spans="1:16">
      <c r="A57" s="30" t="s">
        <v>92</v>
      </c>
      <c r="B57" s="38"/>
      <c r="E57" s="40" t="s">
        <v>683</v>
      </c>
      <c r="J57" s="39"/>
    </row>
    <row r="58" spans="1:16" ht="150">
      <c r="A58" s="30" t="s">
        <v>95</v>
      </c>
      <c r="B58" s="38"/>
      <c r="E58" s="32" t="s">
        <v>331</v>
      </c>
      <c r="J58" s="39"/>
    </row>
    <row r="59" spans="1:16">
      <c r="A59" s="30" t="s">
        <v>85</v>
      </c>
      <c r="B59" s="30">
        <v>10</v>
      </c>
      <c r="C59" s="31" t="s">
        <v>334</v>
      </c>
      <c r="D59" s="30" t="s">
        <v>87</v>
      </c>
      <c r="E59" s="32" t="s">
        <v>335</v>
      </c>
      <c r="F59" s="33" t="s">
        <v>188</v>
      </c>
      <c r="G59" s="34">
        <v>1828</v>
      </c>
      <c r="H59" s="35">
        <v>0</v>
      </c>
      <c r="I59" s="36">
        <f>ROUND(G59*H59,P4)</f>
        <v>0</v>
      </c>
      <c r="J59" s="30"/>
      <c r="O59" s="37">
        <f>I59*0.21</f>
        <v>0</v>
      </c>
      <c r="P59">
        <v>3</v>
      </c>
    </row>
    <row r="60" spans="1:16">
      <c r="A60" s="30" t="s">
        <v>90</v>
      </c>
      <c r="B60" s="38"/>
      <c r="E60" s="32" t="s">
        <v>336</v>
      </c>
      <c r="J60" s="39"/>
    </row>
    <row r="61" spans="1:16" ht="150">
      <c r="A61" s="30" t="s">
        <v>92</v>
      </c>
      <c r="B61" s="38"/>
      <c r="E61" s="40" t="s">
        <v>684</v>
      </c>
      <c r="J61" s="39"/>
    </row>
    <row r="62" spans="1:16">
      <c r="A62" s="30" t="s">
        <v>92</v>
      </c>
      <c r="B62" s="38"/>
      <c r="E62" s="40" t="s">
        <v>625</v>
      </c>
      <c r="J62" s="39"/>
    </row>
    <row r="63" spans="1:16" ht="60">
      <c r="A63" s="30" t="s">
        <v>95</v>
      </c>
      <c r="B63" s="38"/>
      <c r="E63" s="32" t="s">
        <v>338</v>
      </c>
      <c r="J63" s="39"/>
    </row>
    <row r="64" spans="1:16">
      <c r="A64" s="30" t="s">
        <v>85</v>
      </c>
      <c r="B64" s="30">
        <v>11</v>
      </c>
      <c r="C64" s="31" t="s">
        <v>340</v>
      </c>
      <c r="D64" s="30" t="s">
        <v>87</v>
      </c>
      <c r="E64" s="32" t="s">
        <v>341</v>
      </c>
      <c r="F64" s="33" t="s">
        <v>188</v>
      </c>
      <c r="G64" s="34">
        <v>1290</v>
      </c>
      <c r="H64" s="35">
        <v>0</v>
      </c>
      <c r="I64" s="36">
        <f>ROUND(G64*H64,P4)</f>
        <v>0</v>
      </c>
      <c r="J64" s="30"/>
      <c r="O64" s="37">
        <f>I64*0.21</f>
        <v>0</v>
      </c>
      <c r="P64">
        <v>3</v>
      </c>
    </row>
    <row r="65" spans="1:16">
      <c r="A65" s="30" t="s">
        <v>90</v>
      </c>
      <c r="B65" s="38"/>
      <c r="E65" s="41" t="s">
        <v>87</v>
      </c>
      <c r="J65" s="39"/>
    </row>
    <row r="66" spans="1:16" ht="30">
      <c r="A66" s="30" t="s">
        <v>92</v>
      </c>
      <c r="B66" s="38"/>
      <c r="E66" s="40" t="s">
        <v>685</v>
      </c>
      <c r="J66" s="39"/>
    </row>
    <row r="67" spans="1:16">
      <c r="A67" s="30" t="s">
        <v>92</v>
      </c>
      <c r="B67" s="38"/>
      <c r="E67" s="40" t="s">
        <v>637</v>
      </c>
      <c r="J67" s="39"/>
    </row>
    <row r="68" spans="1:16" ht="120">
      <c r="A68" s="30" t="s">
        <v>95</v>
      </c>
      <c r="B68" s="38"/>
      <c r="E68" s="32" t="s">
        <v>343</v>
      </c>
      <c r="J68" s="39"/>
    </row>
    <row r="69" spans="1:16">
      <c r="A69" s="30" t="s">
        <v>85</v>
      </c>
      <c r="B69" s="30">
        <v>12</v>
      </c>
      <c r="C69" s="31" t="s">
        <v>344</v>
      </c>
      <c r="D69" s="30" t="s">
        <v>87</v>
      </c>
      <c r="E69" s="32" t="s">
        <v>345</v>
      </c>
      <c r="F69" s="33" t="s">
        <v>188</v>
      </c>
      <c r="G69" s="34">
        <v>1744</v>
      </c>
      <c r="H69" s="35">
        <v>0</v>
      </c>
      <c r="I69" s="36">
        <f>ROUND(G69*H69,P4)</f>
        <v>0</v>
      </c>
      <c r="J69" s="30"/>
      <c r="O69" s="37">
        <f>I69*0.21</f>
        <v>0</v>
      </c>
      <c r="P69">
        <v>3</v>
      </c>
    </row>
    <row r="70" spans="1:16" ht="60">
      <c r="A70" s="30" t="s">
        <v>90</v>
      </c>
      <c r="B70" s="38"/>
      <c r="E70" s="32" t="s">
        <v>346</v>
      </c>
      <c r="J70" s="39"/>
    </row>
    <row r="71" spans="1:16">
      <c r="A71" s="30" t="s">
        <v>92</v>
      </c>
      <c r="B71" s="38"/>
      <c r="E71" s="40" t="s">
        <v>347</v>
      </c>
      <c r="J71" s="39"/>
    </row>
    <row r="72" spans="1:16">
      <c r="A72" s="30" t="s">
        <v>92</v>
      </c>
      <c r="B72" s="38"/>
      <c r="E72" s="40" t="s">
        <v>686</v>
      </c>
      <c r="J72" s="39"/>
    </row>
    <row r="73" spans="1:16" ht="75">
      <c r="A73" s="30" t="s">
        <v>95</v>
      </c>
      <c r="B73" s="38"/>
      <c r="E73" s="32" t="s">
        <v>349</v>
      </c>
      <c r="J73" s="39"/>
    </row>
    <row r="74" spans="1:16">
      <c r="A74" s="30" t="s">
        <v>85</v>
      </c>
      <c r="B74" s="30">
        <v>13</v>
      </c>
      <c r="C74" s="31" t="s">
        <v>350</v>
      </c>
      <c r="D74" s="30" t="s">
        <v>87</v>
      </c>
      <c r="E74" s="32" t="s">
        <v>351</v>
      </c>
      <c r="F74" s="33" t="s">
        <v>188</v>
      </c>
      <c r="G74" s="34">
        <v>10712</v>
      </c>
      <c r="H74" s="35">
        <v>0</v>
      </c>
      <c r="I74" s="36">
        <f>ROUND(G74*H74,P4)</f>
        <v>0</v>
      </c>
      <c r="J74" s="30"/>
      <c r="O74" s="37">
        <f>I74*0.21</f>
        <v>0</v>
      </c>
      <c r="P74">
        <v>3</v>
      </c>
    </row>
    <row r="75" spans="1:16" ht="60">
      <c r="A75" s="30" t="s">
        <v>90</v>
      </c>
      <c r="B75" s="38"/>
      <c r="E75" s="32" t="s">
        <v>352</v>
      </c>
      <c r="J75" s="39"/>
    </row>
    <row r="76" spans="1:16">
      <c r="A76" s="30" t="s">
        <v>92</v>
      </c>
      <c r="B76" s="38"/>
      <c r="E76" s="40" t="s">
        <v>347</v>
      </c>
      <c r="J76" s="39"/>
    </row>
    <row r="77" spans="1:16">
      <c r="A77" s="30" t="s">
        <v>92</v>
      </c>
      <c r="B77" s="38"/>
      <c r="E77" s="40" t="s">
        <v>687</v>
      </c>
      <c r="J77" s="39"/>
    </row>
    <row r="78" spans="1:16" ht="75">
      <c r="A78" s="30" t="s">
        <v>95</v>
      </c>
      <c r="B78" s="38"/>
      <c r="E78" s="32" t="s">
        <v>349</v>
      </c>
      <c r="J78" s="39"/>
    </row>
    <row r="79" spans="1:16">
      <c r="A79" s="30" t="s">
        <v>85</v>
      </c>
      <c r="B79" s="30">
        <v>14</v>
      </c>
      <c r="C79" s="31" t="s">
        <v>354</v>
      </c>
      <c r="D79" s="30" t="s">
        <v>87</v>
      </c>
      <c r="E79" s="32" t="s">
        <v>355</v>
      </c>
      <c r="F79" s="33" t="s">
        <v>188</v>
      </c>
      <c r="G79" s="34">
        <v>10892.6</v>
      </c>
      <c r="H79" s="35">
        <v>0</v>
      </c>
      <c r="I79" s="36">
        <f>ROUND(G79*H79,P4)</f>
        <v>0</v>
      </c>
      <c r="J79" s="30"/>
      <c r="O79" s="37">
        <f>I79*0.21</f>
        <v>0</v>
      </c>
      <c r="P79">
        <v>3</v>
      </c>
    </row>
    <row r="80" spans="1:16" ht="60">
      <c r="A80" s="30" t="s">
        <v>90</v>
      </c>
      <c r="B80" s="38"/>
      <c r="E80" s="32" t="s">
        <v>356</v>
      </c>
      <c r="J80" s="39"/>
    </row>
    <row r="81" spans="1:16">
      <c r="A81" s="30" t="s">
        <v>92</v>
      </c>
      <c r="B81" s="38"/>
      <c r="E81" s="40" t="s">
        <v>347</v>
      </c>
      <c r="J81" s="39"/>
    </row>
    <row r="82" spans="1:16">
      <c r="A82" s="30" t="s">
        <v>92</v>
      </c>
      <c r="B82" s="38"/>
      <c r="E82" s="40" t="s">
        <v>688</v>
      </c>
      <c r="J82" s="39"/>
    </row>
    <row r="83" spans="1:16" ht="75">
      <c r="A83" s="30" t="s">
        <v>95</v>
      </c>
      <c r="B83" s="38"/>
      <c r="E83" s="32" t="s">
        <v>349</v>
      </c>
      <c r="J83" s="39"/>
    </row>
    <row r="84" spans="1:16">
      <c r="A84" s="30" t="s">
        <v>85</v>
      </c>
      <c r="B84" s="30">
        <v>15</v>
      </c>
      <c r="C84" s="31" t="s">
        <v>358</v>
      </c>
      <c r="D84" s="30" t="s">
        <v>87</v>
      </c>
      <c r="E84" s="32" t="s">
        <v>359</v>
      </c>
      <c r="F84" s="33" t="s">
        <v>188</v>
      </c>
      <c r="G84" s="34">
        <v>10712</v>
      </c>
      <c r="H84" s="35">
        <v>0</v>
      </c>
      <c r="I84" s="36">
        <f>ROUND(G84*H84,P4)</f>
        <v>0</v>
      </c>
      <c r="J84" s="30"/>
      <c r="O84" s="37">
        <f>I84*0.21</f>
        <v>0</v>
      </c>
      <c r="P84">
        <v>3</v>
      </c>
    </row>
    <row r="85" spans="1:16">
      <c r="A85" s="30" t="s">
        <v>90</v>
      </c>
      <c r="B85" s="38"/>
      <c r="E85" s="32" t="s">
        <v>360</v>
      </c>
      <c r="J85" s="39"/>
    </row>
    <row r="86" spans="1:16" ht="300">
      <c r="A86" s="30" t="s">
        <v>92</v>
      </c>
      <c r="B86" s="38"/>
      <c r="E86" s="40" t="s">
        <v>689</v>
      </c>
      <c r="J86" s="39"/>
    </row>
    <row r="87" spans="1:16">
      <c r="A87" s="30" t="s">
        <v>92</v>
      </c>
      <c r="B87" s="38"/>
      <c r="E87" s="40" t="s">
        <v>687</v>
      </c>
      <c r="J87" s="39"/>
    </row>
    <row r="88" spans="1:16" ht="165">
      <c r="A88" s="30" t="s">
        <v>95</v>
      </c>
      <c r="B88" s="38"/>
      <c r="E88" s="32" t="s">
        <v>362</v>
      </c>
      <c r="J88" s="39"/>
    </row>
    <row r="89" spans="1:16">
      <c r="A89" s="30" t="s">
        <v>85</v>
      </c>
      <c r="B89" s="30">
        <v>16</v>
      </c>
      <c r="C89" s="31" t="s">
        <v>363</v>
      </c>
      <c r="D89" s="30" t="s">
        <v>87</v>
      </c>
      <c r="E89" s="32" t="s">
        <v>364</v>
      </c>
      <c r="F89" s="33" t="s">
        <v>188</v>
      </c>
      <c r="G89" s="34">
        <v>10892.6</v>
      </c>
      <c r="H89" s="35">
        <v>0</v>
      </c>
      <c r="I89" s="36">
        <f>ROUND(G89*H89,P4)</f>
        <v>0</v>
      </c>
      <c r="J89" s="30"/>
      <c r="O89" s="37">
        <f>I89*0.21</f>
        <v>0</v>
      </c>
      <c r="P89">
        <v>3</v>
      </c>
    </row>
    <row r="90" spans="1:16">
      <c r="A90" s="30" t="s">
        <v>90</v>
      </c>
      <c r="B90" s="38"/>
      <c r="E90" s="32" t="s">
        <v>365</v>
      </c>
      <c r="J90" s="39"/>
    </row>
    <row r="91" spans="1:16" ht="315">
      <c r="A91" s="30" t="s">
        <v>92</v>
      </c>
      <c r="B91" s="38"/>
      <c r="E91" s="40" t="s">
        <v>690</v>
      </c>
      <c r="J91" s="39"/>
    </row>
    <row r="92" spans="1:16">
      <c r="A92" s="30" t="s">
        <v>92</v>
      </c>
      <c r="B92" s="38"/>
      <c r="E92" s="40" t="s">
        <v>688</v>
      </c>
      <c r="J92" s="39"/>
    </row>
    <row r="93" spans="1:16" ht="165">
      <c r="A93" s="30" t="s">
        <v>95</v>
      </c>
      <c r="B93" s="38"/>
      <c r="E93" s="32" t="s">
        <v>362</v>
      </c>
      <c r="J93" s="39"/>
    </row>
    <row r="94" spans="1:16">
      <c r="A94" s="30" t="s">
        <v>85</v>
      </c>
      <c r="B94" s="30">
        <v>17</v>
      </c>
      <c r="C94" s="31" t="s">
        <v>367</v>
      </c>
      <c r="D94" s="30" t="s">
        <v>87</v>
      </c>
      <c r="E94" s="32" t="s">
        <v>368</v>
      </c>
      <c r="F94" s="33" t="s">
        <v>188</v>
      </c>
      <c r="G94" s="34">
        <v>1744</v>
      </c>
      <c r="H94" s="35">
        <v>0</v>
      </c>
      <c r="I94" s="36">
        <f>ROUND(G94*H94,P4)</f>
        <v>0</v>
      </c>
      <c r="J94" s="30"/>
      <c r="O94" s="37">
        <f>I94*0.21</f>
        <v>0</v>
      </c>
      <c r="P94">
        <v>3</v>
      </c>
    </row>
    <row r="95" spans="1:16">
      <c r="A95" s="30" t="s">
        <v>90</v>
      </c>
      <c r="B95" s="38"/>
      <c r="E95" s="32" t="s">
        <v>369</v>
      </c>
      <c r="J95" s="39"/>
    </row>
    <row r="96" spans="1:16" ht="135">
      <c r="A96" s="30" t="s">
        <v>92</v>
      </c>
      <c r="B96" s="38"/>
      <c r="E96" s="40" t="s">
        <v>691</v>
      </c>
      <c r="J96" s="39"/>
    </row>
    <row r="97" spans="1:16">
      <c r="A97" s="30" t="s">
        <v>92</v>
      </c>
      <c r="B97" s="38"/>
      <c r="E97" s="40" t="s">
        <v>686</v>
      </c>
      <c r="J97" s="39"/>
    </row>
    <row r="98" spans="1:16" ht="165">
      <c r="A98" s="30" t="s">
        <v>95</v>
      </c>
      <c r="B98" s="38"/>
      <c r="E98" s="32" t="s">
        <v>362</v>
      </c>
      <c r="J98" s="39"/>
    </row>
    <row r="99" spans="1:16">
      <c r="A99" s="30" t="s">
        <v>85</v>
      </c>
      <c r="B99" s="30">
        <v>18</v>
      </c>
      <c r="C99" s="31" t="s">
        <v>371</v>
      </c>
      <c r="D99" s="30" t="s">
        <v>87</v>
      </c>
      <c r="E99" s="32" t="s">
        <v>372</v>
      </c>
      <c r="F99" s="33" t="s">
        <v>188</v>
      </c>
      <c r="G99" s="34">
        <v>38</v>
      </c>
      <c r="H99" s="35">
        <v>0</v>
      </c>
      <c r="I99" s="36">
        <f>ROUND(G99*H99,P4)</f>
        <v>0</v>
      </c>
      <c r="J99" s="30"/>
      <c r="O99" s="37">
        <f>I99*0.21</f>
        <v>0</v>
      </c>
      <c r="P99">
        <v>3</v>
      </c>
    </row>
    <row r="100" spans="1:16">
      <c r="A100" s="30" t="s">
        <v>90</v>
      </c>
      <c r="B100" s="38"/>
      <c r="E100" s="41" t="s">
        <v>87</v>
      </c>
      <c r="J100" s="39"/>
    </row>
    <row r="101" spans="1:16" ht="45">
      <c r="A101" s="30" t="s">
        <v>92</v>
      </c>
      <c r="B101" s="38"/>
      <c r="E101" s="40" t="s">
        <v>692</v>
      </c>
      <c r="J101" s="39"/>
    </row>
    <row r="102" spans="1:16">
      <c r="A102" s="30" t="s">
        <v>92</v>
      </c>
      <c r="B102" s="38"/>
      <c r="E102" s="40" t="s">
        <v>693</v>
      </c>
      <c r="J102" s="39"/>
    </row>
    <row r="103" spans="1:16" ht="195">
      <c r="A103" s="30" t="s">
        <v>95</v>
      </c>
      <c r="B103" s="38"/>
      <c r="E103" s="32" t="s">
        <v>375</v>
      </c>
      <c r="J103" s="39"/>
    </row>
    <row r="104" spans="1:16">
      <c r="A104" s="24" t="s">
        <v>82</v>
      </c>
      <c r="B104" s="25"/>
      <c r="C104" s="26" t="s">
        <v>376</v>
      </c>
      <c r="D104" s="27"/>
      <c r="E104" s="24" t="s">
        <v>377</v>
      </c>
      <c r="F104" s="27"/>
      <c r="G104" s="27"/>
      <c r="H104" s="27"/>
      <c r="I104" s="28">
        <f>SUMIFS(I105:I114,A105:A114,"P")</f>
        <v>0</v>
      </c>
      <c r="J104" s="29"/>
    </row>
    <row r="105" spans="1:16">
      <c r="A105" s="30" t="s">
        <v>85</v>
      </c>
      <c r="B105" s="30">
        <v>19</v>
      </c>
      <c r="C105" s="31" t="s">
        <v>378</v>
      </c>
      <c r="D105" s="30" t="s">
        <v>87</v>
      </c>
      <c r="E105" s="32" t="s">
        <v>379</v>
      </c>
      <c r="F105" s="33" t="s">
        <v>230</v>
      </c>
      <c r="G105" s="34">
        <v>70</v>
      </c>
      <c r="H105" s="35">
        <v>0</v>
      </c>
      <c r="I105" s="36">
        <f>ROUND(G105*H105,P4)</f>
        <v>0</v>
      </c>
      <c r="J105" s="30"/>
      <c r="O105" s="37">
        <f>I105*0.21</f>
        <v>0</v>
      </c>
      <c r="P105">
        <v>3</v>
      </c>
    </row>
    <row r="106" spans="1:16">
      <c r="A106" s="30" t="s">
        <v>90</v>
      </c>
      <c r="B106" s="38"/>
      <c r="E106" s="32" t="s">
        <v>380</v>
      </c>
      <c r="J106" s="39"/>
    </row>
    <row r="107" spans="1:16">
      <c r="A107" s="30" t="s">
        <v>92</v>
      </c>
      <c r="B107" s="38"/>
      <c r="E107" s="40" t="s">
        <v>694</v>
      </c>
      <c r="J107" s="39"/>
    </row>
    <row r="108" spans="1:16">
      <c r="A108" s="30" t="s">
        <v>92</v>
      </c>
      <c r="B108" s="38"/>
      <c r="E108" s="40" t="s">
        <v>570</v>
      </c>
      <c r="J108" s="39"/>
    </row>
    <row r="109" spans="1:16" ht="330">
      <c r="A109" s="30" t="s">
        <v>95</v>
      </c>
      <c r="B109" s="38"/>
      <c r="E109" s="32" t="s">
        <v>383</v>
      </c>
      <c r="J109" s="39"/>
    </row>
    <row r="110" spans="1:16">
      <c r="A110" s="30" t="s">
        <v>85</v>
      </c>
      <c r="B110" s="30">
        <v>20</v>
      </c>
      <c r="C110" s="31" t="s">
        <v>387</v>
      </c>
      <c r="D110" s="30" t="s">
        <v>87</v>
      </c>
      <c r="E110" s="32" t="s">
        <v>388</v>
      </c>
      <c r="F110" s="33" t="s">
        <v>140</v>
      </c>
      <c r="G110" s="34">
        <v>7</v>
      </c>
      <c r="H110" s="35">
        <v>0</v>
      </c>
      <c r="I110" s="36">
        <f>ROUND(G110*H110,P4)</f>
        <v>0</v>
      </c>
      <c r="J110" s="30"/>
      <c r="O110" s="37">
        <f>I110*0.21</f>
        <v>0</v>
      </c>
      <c r="P110">
        <v>3</v>
      </c>
    </row>
    <row r="111" spans="1:16" ht="30">
      <c r="A111" s="30" t="s">
        <v>90</v>
      </c>
      <c r="B111" s="38"/>
      <c r="E111" s="32" t="s">
        <v>389</v>
      </c>
      <c r="J111" s="39"/>
    </row>
    <row r="112" spans="1:16">
      <c r="A112" s="30" t="s">
        <v>92</v>
      </c>
      <c r="B112" s="38"/>
      <c r="E112" s="40" t="s">
        <v>668</v>
      </c>
      <c r="J112" s="39"/>
    </row>
    <row r="113" spans="1:16">
      <c r="A113" s="30" t="s">
        <v>92</v>
      </c>
      <c r="B113" s="38"/>
      <c r="E113" s="40" t="s">
        <v>611</v>
      </c>
      <c r="J113" s="39"/>
    </row>
    <row r="114" spans="1:16" ht="90">
      <c r="A114" s="30" t="s">
        <v>95</v>
      </c>
      <c r="B114" s="38"/>
      <c r="E114" s="32" t="s">
        <v>390</v>
      </c>
      <c r="J114" s="39"/>
    </row>
    <row r="115" spans="1:16">
      <c r="A115" s="24" t="s">
        <v>82</v>
      </c>
      <c r="B115" s="25"/>
      <c r="C115" s="26" t="s">
        <v>262</v>
      </c>
      <c r="D115" s="27"/>
      <c r="E115" s="24" t="s">
        <v>263</v>
      </c>
      <c r="F115" s="27"/>
      <c r="G115" s="27"/>
      <c r="H115" s="27"/>
      <c r="I115" s="28">
        <f>SUMIFS(I116:I180,A116:A180,"P")</f>
        <v>0</v>
      </c>
      <c r="J115" s="29"/>
    </row>
    <row r="116" spans="1:16" ht="30">
      <c r="A116" s="30" t="s">
        <v>85</v>
      </c>
      <c r="B116" s="30">
        <v>21</v>
      </c>
      <c r="C116" s="31" t="s">
        <v>600</v>
      </c>
      <c r="D116" s="30" t="s">
        <v>87</v>
      </c>
      <c r="E116" s="32" t="s">
        <v>601</v>
      </c>
      <c r="F116" s="33" t="s">
        <v>230</v>
      </c>
      <c r="G116" s="34">
        <v>220</v>
      </c>
      <c r="H116" s="35">
        <v>0</v>
      </c>
      <c r="I116" s="36">
        <f>ROUND(G116*H116,P4)</f>
        <v>0</v>
      </c>
      <c r="J116" s="30"/>
      <c r="O116" s="37">
        <f>I116*0.21</f>
        <v>0</v>
      </c>
      <c r="P116">
        <v>3</v>
      </c>
    </row>
    <row r="117" spans="1:16">
      <c r="A117" s="30" t="s">
        <v>90</v>
      </c>
      <c r="B117" s="38"/>
      <c r="E117" s="32" t="s">
        <v>602</v>
      </c>
      <c r="J117" s="39"/>
    </row>
    <row r="118" spans="1:16" ht="105">
      <c r="A118" s="30" t="s">
        <v>92</v>
      </c>
      <c r="B118" s="38"/>
      <c r="E118" s="40" t="s">
        <v>655</v>
      </c>
      <c r="J118" s="39"/>
    </row>
    <row r="119" spans="1:16">
      <c r="A119" s="30" t="s">
        <v>92</v>
      </c>
      <c r="B119" s="38"/>
      <c r="E119" s="40" t="s">
        <v>656</v>
      </c>
      <c r="J119" s="39"/>
    </row>
    <row r="120" spans="1:16" ht="165">
      <c r="A120" s="30" t="s">
        <v>95</v>
      </c>
      <c r="B120" s="38"/>
      <c r="E120" s="32" t="s">
        <v>605</v>
      </c>
      <c r="J120" s="39"/>
    </row>
    <row r="121" spans="1:16">
      <c r="A121" s="30" t="s">
        <v>85</v>
      </c>
      <c r="B121" s="30">
        <v>22</v>
      </c>
      <c r="C121" s="31" t="s">
        <v>695</v>
      </c>
      <c r="D121" s="30" t="s">
        <v>87</v>
      </c>
      <c r="E121" s="32" t="s">
        <v>696</v>
      </c>
      <c r="F121" s="33" t="s">
        <v>230</v>
      </c>
      <c r="G121" s="34">
        <v>230</v>
      </c>
      <c r="H121" s="35">
        <v>0</v>
      </c>
      <c r="I121" s="36">
        <f>ROUND(G121*H121,P4)</f>
        <v>0</v>
      </c>
      <c r="J121" s="30"/>
      <c r="O121" s="37">
        <f>I121*0.21</f>
        <v>0</v>
      </c>
      <c r="P121">
        <v>3</v>
      </c>
    </row>
    <row r="122" spans="1:16">
      <c r="A122" s="30" t="s">
        <v>90</v>
      </c>
      <c r="B122" s="38"/>
      <c r="E122" s="41" t="s">
        <v>87</v>
      </c>
      <c r="J122" s="39"/>
    </row>
    <row r="123" spans="1:16" ht="120">
      <c r="A123" s="30" t="s">
        <v>92</v>
      </c>
      <c r="B123" s="38"/>
      <c r="E123" s="40" t="s">
        <v>659</v>
      </c>
      <c r="J123" s="39"/>
    </row>
    <row r="124" spans="1:16">
      <c r="A124" s="30" t="s">
        <v>92</v>
      </c>
      <c r="B124" s="38"/>
      <c r="E124" s="40" t="s">
        <v>660</v>
      </c>
      <c r="J124" s="39"/>
    </row>
    <row r="125" spans="1:16" ht="135">
      <c r="A125" s="30" t="s">
        <v>95</v>
      </c>
      <c r="B125" s="38"/>
      <c r="E125" s="32" t="s">
        <v>697</v>
      </c>
      <c r="J125" s="39"/>
    </row>
    <row r="126" spans="1:16" ht="30">
      <c r="A126" s="30" t="s">
        <v>85</v>
      </c>
      <c r="B126" s="30">
        <v>23</v>
      </c>
      <c r="C126" s="31" t="s">
        <v>412</v>
      </c>
      <c r="D126" s="30" t="s">
        <v>87</v>
      </c>
      <c r="E126" s="32" t="s">
        <v>413</v>
      </c>
      <c r="F126" s="33" t="s">
        <v>188</v>
      </c>
      <c r="G126" s="34">
        <v>270.3</v>
      </c>
      <c r="H126" s="35">
        <v>0</v>
      </c>
      <c r="I126" s="36">
        <f>ROUND(G126*H126,P4)</f>
        <v>0</v>
      </c>
      <c r="J126" s="30"/>
      <c r="O126" s="37">
        <f>I126*0.21</f>
        <v>0</v>
      </c>
      <c r="P126">
        <v>3</v>
      </c>
    </row>
    <row r="127" spans="1:16">
      <c r="A127" s="30" t="s">
        <v>90</v>
      </c>
      <c r="B127" s="38"/>
      <c r="E127" s="41" t="s">
        <v>87</v>
      </c>
      <c r="J127" s="39"/>
    </row>
    <row r="128" spans="1:16" ht="255">
      <c r="A128" s="30" t="s">
        <v>92</v>
      </c>
      <c r="B128" s="38"/>
      <c r="E128" s="40" t="s">
        <v>698</v>
      </c>
      <c r="J128" s="39"/>
    </row>
    <row r="129" spans="1:16">
      <c r="A129" s="30" t="s">
        <v>92</v>
      </c>
      <c r="B129" s="38"/>
      <c r="E129" s="40" t="s">
        <v>662</v>
      </c>
      <c r="J129" s="39"/>
    </row>
    <row r="130" spans="1:16" ht="30">
      <c r="A130" s="30" t="s">
        <v>95</v>
      </c>
      <c r="B130" s="38"/>
      <c r="E130" s="32" t="s">
        <v>416</v>
      </c>
      <c r="J130" s="39"/>
    </row>
    <row r="131" spans="1:16" ht="30">
      <c r="A131" s="30" t="s">
        <v>85</v>
      </c>
      <c r="B131" s="30">
        <v>24</v>
      </c>
      <c r="C131" s="31" t="s">
        <v>417</v>
      </c>
      <c r="D131" s="30" t="s">
        <v>87</v>
      </c>
      <c r="E131" s="32" t="s">
        <v>418</v>
      </c>
      <c r="F131" s="33" t="s">
        <v>230</v>
      </c>
      <c r="G131" s="34">
        <v>1021.2</v>
      </c>
      <c r="H131" s="35">
        <v>0</v>
      </c>
      <c r="I131" s="36">
        <f>ROUND(G131*H131,P4)</f>
        <v>0</v>
      </c>
      <c r="J131" s="30"/>
      <c r="O131" s="37">
        <f>I131*0.21</f>
        <v>0</v>
      </c>
      <c r="P131">
        <v>3</v>
      </c>
    </row>
    <row r="132" spans="1:16">
      <c r="A132" s="30" t="s">
        <v>90</v>
      </c>
      <c r="B132" s="38"/>
      <c r="E132" s="32" t="s">
        <v>419</v>
      </c>
      <c r="J132" s="39"/>
    </row>
    <row r="133" spans="1:16" ht="315">
      <c r="A133" s="30" t="s">
        <v>92</v>
      </c>
      <c r="B133" s="38"/>
      <c r="E133" s="40" t="s">
        <v>699</v>
      </c>
      <c r="J133" s="39"/>
    </row>
    <row r="134" spans="1:16">
      <c r="A134" s="30" t="s">
        <v>92</v>
      </c>
      <c r="B134" s="38"/>
      <c r="E134" s="40" t="s">
        <v>700</v>
      </c>
      <c r="J134" s="39"/>
    </row>
    <row r="135" spans="1:16" ht="60">
      <c r="A135" s="30" t="s">
        <v>95</v>
      </c>
      <c r="B135" s="38"/>
      <c r="E135" s="32" t="s">
        <v>422</v>
      </c>
      <c r="J135" s="39"/>
    </row>
    <row r="136" spans="1:16" ht="30">
      <c r="A136" s="30" t="s">
        <v>85</v>
      </c>
      <c r="B136" s="30">
        <v>25</v>
      </c>
      <c r="C136" s="31" t="s">
        <v>417</v>
      </c>
      <c r="D136" s="30" t="s">
        <v>184</v>
      </c>
      <c r="E136" s="32" t="s">
        <v>423</v>
      </c>
      <c r="F136" s="33" t="s">
        <v>230</v>
      </c>
      <c r="G136" s="34">
        <v>24.48</v>
      </c>
      <c r="H136" s="35">
        <v>0</v>
      </c>
      <c r="I136" s="36">
        <f>ROUND(G136*H136,P4)</f>
        <v>0</v>
      </c>
      <c r="J136" s="30"/>
      <c r="O136" s="37">
        <f>I136*0.21</f>
        <v>0</v>
      </c>
      <c r="P136">
        <v>3</v>
      </c>
    </row>
    <row r="137" spans="1:16" ht="30">
      <c r="A137" s="30" t="s">
        <v>90</v>
      </c>
      <c r="B137" s="38"/>
      <c r="E137" s="32" t="s">
        <v>424</v>
      </c>
      <c r="J137" s="39"/>
    </row>
    <row r="138" spans="1:16" ht="75">
      <c r="A138" s="30" t="s">
        <v>92</v>
      </c>
      <c r="B138" s="38"/>
      <c r="E138" s="40" t="s">
        <v>701</v>
      </c>
      <c r="J138" s="39"/>
    </row>
    <row r="139" spans="1:16">
      <c r="A139" s="30" t="s">
        <v>92</v>
      </c>
      <c r="B139" s="38"/>
      <c r="E139" s="40" t="s">
        <v>702</v>
      </c>
      <c r="J139" s="39"/>
    </row>
    <row r="140" spans="1:16" ht="60">
      <c r="A140" s="30" t="s">
        <v>95</v>
      </c>
      <c r="B140" s="38"/>
      <c r="E140" s="32" t="s">
        <v>422</v>
      </c>
      <c r="J140" s="39"/>
    </row>
    <row r="141" spans="1:16" ht="30">
      <c r="A141" s="30" t="s">
        <v>85</v>
      </c>
      <c r="B141" s="30">
        <v>26</v>
      </c>
      <c r="C141" s="31" t="s">
        <v>417</v>
      </c>
      <c r="D141" s="30" t="s">
        <v>427</v>
      </c>
      <c r="E141" s="32" t="s">
        <v>428</v>
      </c>
      <c r="F141" s="33" t="s">
        <v>230</v>
      </c>
      <c r="G141" s="34">
        <v>12</v>
      </c>
      <c r="H141" s="35">
        <v>0</v>
      </c>
      <c r="I141" s="36">
        <f>ROUND(G141*H141,P4)</f>
        <v>0</v>
      </c>
      <c r="J141" s="30"/>
      <c r="O141" s="37">
        <f>I141*0.21</f>
        <v>0</v>
      </c>
      <c r="P141">
        <v>3</v>
      </c>
    </row>
    <row r="142" spans="1:16" ht="45">
      <c r="A142" s="30" t="s">
        <v>90</v>
      </c>
      <c r="B142" s="38"/>
      <c r="E142" s="32" t="s">
        <v>429</v>
      </c>
      <c r="J142" s="39"/>
    </row>
    <row r="143" spans="1:16" ht="120">
      <c r="A143" s="30" t="s">
        <v>92</v>
      </c>
      <c r="B143" s="38"/>
      <c r="E143" s="40" t="s">
        <v>703</v>
      </c>
      <c r="J143" s="39"/>
    </row>
    <row r="144" spans="1:16">
      <c r="A144" s="30" t="s">
        <v>92</v>
      </c>
      <c r="B144" s="38"/>
      <c r="E144" s="40" t="s">
        <v>704</v>
      </c>
      <c r="J144" s="39"/>
    </row>
    <row r="145" spans="1:16" ht="60">
      <c r="A145" s="30" t="s">
        <v>95</v>
      </c>
      <c r="B145" s="38"/>
      <c r="E145" s="32" t="s">
        <v>422</v>
      </c>
      <c r="J145" s="39"/>
    </row>
    <row r="146" spans="1:16">
      <c r="A146" s="30" t="s">
        <v>85</v>
      </c>
      <c r="B146" s="30">
        <v>27</v>
      </c>
      <c r="C146" s="31" t="s">
        <v>705</v>
      </c>
      <c r="D146" s="30" t="s">
        <v>87</v>
      </c>
      <c r="E146" s="32" t="s">
        <v>706</v>
      </c>
      <c r="F146" s="33" t="s">
        <v>230</v>
      </c>
      <c r="G146" s="34">
        <v>24</v>
      </c>
      <c r="H146" s="35">
        <v>0</v>
      </c>
      <c r="I146" s="36">
        <f>ROUND(G146*H146,P4)</f>
        <v>0</v>
      </c>
      <c r="J146" s="30"/>
      <c r="O146" s="37">
        <f>I146*0.21</f>
        <v>0</v>
      </c>
      <c r="P146">
        <v>3</v>
      </c>
    </row>
    <row r="147" spans="1:16">
      <c r="A147" s="30" t="s">
        <v>90</v>
      </c>
      <c r="B147" s="38"/>
      <c r="E147" s="41" t="s">
        <v>87</v>
      </c>
      <c r="J147" s="39"/>
    </row>
    <row r="148" spans="1:16" ht="30">
      <c r="A148" s="30" t="s">
        <v>92</v>
      </c>
      <c r="B148" s="38"/>
      <c r="E148" s="40" t="s">
        <v>707</v>
      </c>
      <c r="J148" s="39"/>
    </row>
    <row r="149" spans="1:16">
      <c r="A149" s="30" t="s">
        <v>92</v>
      </c>
      <c r="B149" s="38"/>
      <c r="E149" s="40" t="s">
        <v>566</v>
      </c>
      <c r="J149" s="39"/>
    </row>
    <row r="150" spans="1:16" ht="60">
      <c r="A150" s="30" t="s">
        <v>95</v>
      </c>
      <c r="B150" s="38"/>
      <c r="E150" s="32" t="s">
        <v>422</v>
      </c>
      <c r="J150" s="39"/>
    </row>
    <row r="151" spans="1:16">
      <c r="A151" s="30" t="s">
        <v>85</v>
      </c>
      <c r="B151" s="30">
        <v>28</v>
      </c>
      <c r="C151" s="31" t="s">
        <v>432</v>
      </c>
      <c r="D151" s="30" t="s">
        <v>87</v>
      </c>
      <c r="E151" s="32" t="s">
        <v>433</v>
      </c>
      <c r="F151" s="33" t="s">
        <v>230</v>
      </c>
      <c r="G151" s="34">
        <v>52</v>
      </c>
      <c r="H151" s="35">
        <v>0</v>
      </c>
      <c r="I151" s="36">
        <f>ROUND(G151*H151,P4)</f>
        <v>0</v>
      </c>
      <c r="J151" s="30"/>
      <c r="O151" s="37">
        <f>I151*0.21</f>
        <v>0</v>
      </c>
      <c r="P151">
        <v>3</v>
      </c>
    </row>
    <row r="152" spans="1:16">
      <c r="A152" s="30" t="s">
        <v>90</v>
      </c>
      <c r="B152" s="38"/>
      <c r="E152" s="41" t="s">
        <v>87</v>
      </c>
      <c r="J152" s="39"/>
    </row>
    <row r="153" spans="1:16" ht="30">
      <c r="A153" s="30" t="s">
        <v>92</v>
      </c>
      <c r="B153" s="38"/>
      <c r="E153" s="40" t="s">
        <v>708</v>
      </c>
      <c r="J153" s="39"/>
    </row>
    <row r="154" spans="1:16">
      <c r="A154" s="30" t="s">
        <v>92</v>
      </c>
      <c r="B154" s="38"/>
      <c r="E154" s="40" t="s">
        <v>709</v>
      </c>
      <c r="J154" s="39"/>
    </row>
    <row r="155" spans="1:16" ht="60">
      <c r="A155" s="30" t="s">
        <v>95</v>
      </c>
      <c r="B155" s="38"/>
      <c r="E155" s="32" t="s">
        <v>436</v>
      </c>
      <c r="J155" s="39"/>
    </row>
    <row r="156" spans="1:16">
      <c r="A156" s="30" t="s">
        <v>85</v>
      </c>
      <c r="B156" s="30">
        <v>29</v>
      </c>
      <c r="C156" s="31" t="s">
        <v>710</v>
      </c>
      <c r="D156" s="30" t="s">
        <v>87</v>
      </c>
      <c r="E156" s="32" t="s">
        <v>711</v>
      </c>
      <c r="F156" s="33" t="s">
        <v>140</v>
      </c>
      <c r="G156" s="34">
        <v>2</v>
      </c>
      <c r="H156" s="35">
        <v>0</v>
      </c>
      <c r="I156" s="36">
        <f>ROUND(G156*H156,P4)</f>
        <v>0</v>
      </c>
      <c r="J156" s="30"/>
      <c r="O156" s="37">
        <f>I156*0.21</f>
        <v>0</v>
      </c>
      <c r="P156">
        <v>3</v>
      </c>
    </row>
    <row r="157" spans="1:16">
      <c r="A157" s="30" t="s">
        <v>90</v>
      </c>
      <c r="B157" s="38"/>
      <c r="E157" s="41" t="s">
        <v>87</v>
      </c>
      <c r="J157" s="39"/>
    </row>
    <row r="158" spans="1:16" ht="30">
      <c r="A158" s="30" t="s">
        <v>92</v>
      </c>
      <c r="B158" s="38"/>
      <c r="E158" s="40" t="s">
        <v>712</v>
      </c>
      <c r="J158" s="39"/>
    </row>
    <row r="159" spans="1:16">
      <c r="A159" s="30" t="s">
        <v>92</v>
      </c>
      <c r="B159" s="38"/>
      <c r="E159" s="40" t="s">
        <v>497</v>
      </c>
      <c r="J159" s="39"/>
    </row>
    <row r="160" spans="1:16" ht="409.5">
      <c r="A160" s="30" t="s">
        <v>95</v>
      </c>
      <c r="B160" s="38"/>
      <c r="E160" s="32" t="s">
        <v>612</v>
      </c>
      <c r="J160" s="39"/>
    </row>
    <row r="161" spans="1:16">
      <c r="A161" s="30" t="s">
        <v>85</v>
      </c>
      <c r="B161" s="30">
        <v>30</v>
      </c>
      <c r="C161" s="31" t="s">
        <v>713</v>
      </c>
      <c r="D161" s="30" t="s">
        <v>87</v>
      </c>
      <c r="E161" s="32" t="s">
        <v>714</v>
      </c>
      <c r="F161" s="33" t="s">
        <v>230</v>
      </c>
      <c r="G161" s="34">
        <v>4</v>
      </c>
      <c r="H161" s="35">
        <v>0</v>
      </c>
      <c r="I161" s="36">
        <f>ROUND(G161*H161,P4)</f>
        <v>0</v>
      </c>
      <c r="J161" s="30"/>
      <c r="O161" s="37">
        <f>I161*0.21</f>
        <v>0</v>
      </c>
      <c r="P161">
        <v>3</v>
      </c>
    </row>
    <row r="162" spans="1:16">
      <c r="A162" s="30" t="s">
        <v>90</v>
      </c>
      <c r="B162" s="38"/>
      <c r="E162" s="41" t="s">
        <v>87</v>
      </c>
      <c r="J162" s="39"/>
    </row>
    <row r="163" spans="1:16" ht="30">
      <c r="A163" s="30" t="s">
        <v>92</v>
      </c>
      <c r="B163" s="38"/>
      <c r="E163" s="40" t="s">
        <v>715</v>
      </c>
      <c r="J163" s="39"/>
    </row>
    <row r="164" spans="1:16">
      <c r="A164" s="30" t="s">
        <v>92</v>
      </c>
      <c r="B164" s="38"/>
      <c r="E164" s="40" t="s">
        <v>716</v>
      </c>
      <c r="J164" s="39"/>
    </row>
    <row r="165" spans="1:16" ht="75">
      <c r="A165" s="30" t="s">
        <v>95</v>
      </c>
      <c r="B165" s="38"/>
      <c r="E165" s="32" t="s">
        <v>717</v>
      </c>
      <c r="J165" s="39"/>
    </row>
    <row r="166" spans="1:16">
      <c r="A166" s="30" t="s">
        <v>85</v>
      </c>
      <c r="B166" s="30">
        <v>31</v>
      </c>
      <c r="C166" s="31" t="s">
        <v>437</v>
      </c>
      <c r="D166" s="30" t="s">
        <v>87</v>
      </c>
      <c r="E166" s="32" t="s">
        <v>438</v>
      </c>
      <c r="F166" s="33" t="s">
        <v>230</v>
      </c>
      <c r="G166" s="34">
        <v>10.4</v>
      </c>
      <c r="H166" s="35">
        <v>0</v>
      </c>
      <c r="I166" s="36">
        <f>ROUND(G166*H166,P4)</f>
        <v>0</v>
      </c>
      <c r="J166" s="30"/>
      <c r="O166" s="37">
        <f>I166*0.21</f>
        <v>0</v>
      </c>
      <c r="P166">
        <v>3</v>
      </c>
    </row>
    <row r="167" spans="1:16">
      <c r="A167" s="30" t="s">
        <v>90</v>
      </c>
      <c r="B167" s="38"/>
      <c r="E167" s="41" t="s">
        <v>87</v>
      </c>
      <c r="J167" s="39"/>
    </row>
    <row r="168" spans="1:16" ht="45">
      <c r="A168" s="30" t="s">
        <v>92</v>
      </c>
      <c r="B168" s="38"/>
      <c r="E168" s="40" t="s">
        <v>718</v>
      </c>
      <c r="J168" s="39"/>
    </row>
    <row r="169" spans="1:16">
      <c r="A169" s="30" t="s">
        <v>92</v>
      </c>
      <c r="B169" s="38"/>
      <c r="E169" s="40" t="s">
        <v>719</v>
      </c>
      <c r="J169" s="39"/>
    </row>
    <row r="170" spans="1:16" ht="30">
      <c r="A170" s="30" t="s">
        <v>95</v>
      </c>
      <c r="B170" s="38"/>
      <c r="E170" s="32" t="s">
        <v>441</v>
      </c>
      <c r="J170" s="39"/>
    </row>
    <row r="171" spans="1:16">
      <c r="A171" s="30" t="s">
        <v>85</v>
      </c>
      <c r="B171" s="30">
        <v>32</v>
      </c>
      <c r="C171" s="31" t="s">
        <v>442</v>
      </c>
      <c r="D171" s="30" t="s">
        <v>87</v>
      </c>
      <c r="E171" s="32" t="s">
        <v>443</v>
      </c>
      <c r="F171" s="33" t="s">
        <v>230</v>
      </c>
      <c r="G171" s="34">
        <v>191</v>
      </c>
      <c r="H171" s="35">
        <v>0</v>
      </c>
      <c r="I171" s="36">
        <f>ROUND(G171*H171,P4)</f>
        <v>0</v>
      </c>
      <c r="J171" s="30"/>
      <c r="O171" s="37">
        <f>I171*0.21</f>
        <v>0</v>
      </c>
      <c r="P171">
        <v>3</v>
      </c>
    </row>
    <row r="172" spans="1:16">
      <c r="A172" s="30" t="s">
        <v>90</v>
      </c>
      <c r="B172" s="38"/>
      <c r="E172" s="32" t="s">
        <v>444</v>
      </c>
      <c r="J172" s="39"/>
    </row>
    <row r="173" spans="1:16" ht="150">
      <c r="A173" s="30" t="s">
        <v>92</v>
      </c>
      <c r="B173" s="38"/>
      <c r="E173" s="40" t="s">
        <v>720</v>
      </c>
      <c r="J173" s="39"/>
    </row>
    <row r="174" spans="1:16">
      <c r="A174" s="30" t="s">
        <v>92</v>
      </c>
      <c r="B174" s="38"/>
      <c r="E174" s="40" t="s">
        <v>664</v>
      </c>
      <c r="J174" s="39"/>
    </row>
    <row r="175" spans="1:16" ht="45">
      <c r="A175" s="30" t="s">
        <v>95</v>
      </c>
      <c r="B175" s="38"/>
      <c r="E175" s="32" t="s">
        <v>446</v>
      </c>
      <c r="J175" s="39"/>
    </row>
    <row r="176" spans="1:16">
      <c r="A176" s="30" t="s">
        <v>85</v>
      </c>
      <c r="B176" s="30">
        <v>33</v>
      </c>
      <c r="C176" s="31" t="s">
        <v>451</v>
      </c>
      <c r="D176" s="30" t="s">
        <v>87</v>
      </c>
      <c r="E176" s="32" t="s">
        <v>452</v>
      </c>
      <c r="F176" s="33" t="s">
        <v>188</v>
      </c>
      <c r="G176" s="34">
        <v>13</v>
      </c>
      <c r="H176" s="35">
        <v>0</v>
      </c>
      <c r="I176" s="36">
        <f>ROUND(G176*H176,P4)</f>
        <v>0</v>
      </c>
      <c r="J176" s="30"/>
      <c r="O176" s="37">
        <f>I176*0.21</f>
        <v>0</v>
      </c>
      <c r="P176">
        <v>3</v>
      </c>
    </row>
    <row r="177" spans="1:10">
      <c r="A177" s="30" t="s">
        <v>90</v>
      </c>
      <c r="B177" s="38"/>
      <c r="E177" s="41" t="s">
        <v>87</v>
      </c>
      <c r="J177" s="39"/>
    </row>
    <row r="178" spans="1:10" ht="30">
      <c r="A178" s="30" t="s">
        <v>92</v>
      </c>
      <c r="B178" s="38"/>
      <c r="E178" s="40" t="s">
        <v>721</v>
      </c>
      <c r="J178" s="39"/>
    </row>
    <row r="179" spans="1:10">
      <c r="A179" s="30" t="s">
        <v>92</v>
      </c>
      <c r="B179" s="38"/>
      <c r="E179" s="40" t="s">
        <v>722</v>
      </c>
      <c r="J179" s="39"/>
    </row>
    <row r="180" spans="1:10" ht="120">
      <c r="A180" s="30" t="s">
        <v>95</v>
      </c>
      <c r="B180" s="42"/>
      <c r="C180" s="43"/>
      <c r="D180" s="43"/>
      <c r="E180" s="32" t="s">
        <v>455</v>
      </c>
      <c r="F180" s="43"/>
      <c r="G180" s="43"/>
      <c r="H180" s="43"/>
      <c r="I180" s="43"/>
      <c r="J180" s="44"/>
    </row>
  </sheetData>
  <sheetProtection algorithmName="SHA-512" hashValue="nN78/6iyIcoDwUhDnFzDXp/vQnXQLWHYOO8Ro8rjR1bwRur2gP59O+QLMtSwllzffAvcv8uS9NiN3+Ay1/bz+Q==" saltValue="Th9/RSIQUDOM6uEOZqA/s9SSFH1EDAlUBMFGyH9wBnH9cZvhe/O73nqNIzkVvaDRT1Hhjl8c6uJQK54HrOlBIQ==" spinCount="100000" sheet="1" objects="1" scenarios="1"/>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 right="0" top="0" bottom="0" header="0" footer="0"/>
  <pageSetup fitToHeight="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P29"/>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32</v>
      </c>
      <c r="I3" s="19">
        <f>SUMIFS(I9:I29,A9:A29,"SD")</f>
        <v>0</v>
      </c>
      <c r="J3" s="15"/>
      <c r="O3">
        <v>0</v>
      </c>
      <c r="P3">
        <v>2</v>
      </c>
    </row>
    <row r="4" spans="1:16" ht="30">
      <c r="A4" s="3" t="s">
        <v>69</v>
      </c>
      <c r="B4" s="16" t="s">
        <v>155</v>
      </c>
      <c r="C4" s="48" t="s">
        <v>626</v>
      </c>
      <c r="D4" s="49"/>
      <c r="E4" s="17" t="s">
        <v>627</v>
      </c>
      <c r="F4" s="3"/>
      <c r="G4" s="3"/>
      <c r="H4" s="3"/>
      <c r="I4" s="3"/>
      <c r="J4" s="15"/>
      <c r="O4">
        <v>0.12</v>
      </c>
      <c r="P4">
        <v>2</v>
      </c>
    </row>
    <row r="5" spans="1:16">
      <c r="A5" s="3" t="s">
        <v>158</v>
      </c>
      <c r="B5" s="16" t="s">
        <v>70</v>
      </c>
      <c r="C5" s="48" t="s">
        <v>32</v>
      </c>
      <c r="D5" s="49"/>
      <c r="E5" s="17" t="s">
        <v>20</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166</v>
      </c>
      <c r="D9" s="27"/>
      <c r="E9" s="24" t="s">
        <v>167</v>
      </c>
      <c r="F9" s="27"/>
      <c r="G9" s="27"/>
      <c r="H9" s="27"/>
      <c r="I9" s="28">
        <f>SUMIFS(I10:I29,A10:A29,"P")</f>
        <v>0</v>
      </c>
      <c r="J9" s="29"/>
    </row>
    <row r="10" spans="1:16">
      <c r="A10" s="30" t="s">
        <v>85</v>
      </c>
      <c r="B10" s="30">
        <v>1</v>
      </c>
      <c r="C10" s="31" t="s">
        <v>456</v>
      </c>
      <c r="D10" s="30" t="s">
        <v>87</v>
      </c>
      <c r="E10" s="32" t="s">
        <v>457</v>
      </c>
      <c r="F10" s="33" t="s">
        <v>170</v>
      </c>
      <c r="G10" s="34">
        <v>129</v>
      </c>
      <c r="H10" s="35">
        <v>0</v>
      </c>
      <c r="I10" s="36">
        <f>ROUND(G10*H10,P4)</f>
        <v>0</v>
      </c>
      <c r="J10" s="30"/>
      <c r="O10" s="37">
        <f>I10*0.21</f>
        <v>0</v>
      </c>
      <c r="P10">
        <v>3</v>
      </c>
    </row>
    <row r="11" spans="1:16">
      <c r="A11" s="30" t="s">
        <v>90</v>
      </c>
      <c r="B11" s="38"/>
      <c r="E11" s="32" t="s">
        <v>458</v>
      </c>
      <c r="J11" s="39"/>
    </row>
    <row r="12" spans="1:16" ht="45">
      <c r="A12" s="30" t="s">
        <v>92</v>
      </c>
      <c r="B12" s="38"/>
      <c r="E12" s="40" t="s">
        <v>723</v>
      </c>
      <c r="J12" s="39"/>
    </row>
    <row r="13" spans="1:16">
      <c r="A13" s="30" t="s">
        <v>92</v>
      </c>
      <c r="B13" s="38"/>
      <c r="E13" s="40" t="s">
        <v>647</v>
      </c>
      <c r="J13" s="39"/>
    </row>
    <row r="14" spans="1:16" ht="390">
      <c r="A14" s="30" t="s">
        <v>95</v>
      </c>
      <c r="B14" s="38"/>
      <c r="E14" s="32" t="s">
        <v>460</v>
      </c>
      <c r="J14" s="39"/>
    </row>
    <row r="15" spans="1:16">
      <c r="A15" s="30" t="s">
        <v>85</v>
      </c>
      <c r="B15" s="30">
        <v>2</v>
      </c>
      <c r="C15" s="31" t="s">
        <v>177</v>
      </c>
      <c r="D15" s="30" t="s">
        <v>87</v>
      </c>
      <c r="E15" s="32" t="s">
        <v>461</v>
      </c>
      <c r="F15" s="33" t="s">
        <v>170</v>
      </c>
      <c r="G15" s="34">
        <v>129</v>
      </c>
      <c r="H15" s="35">
        <v>0</v>
      </c>
      <c r="I15" s="36">
        <f>ROUND(G15*H15,P4)</f>
        <v>0</v>
      </c>
      <c r="J15" s="30"/>
      <c r="O15" s="37">
        <f>I15*0.21</f>
        <v>0</v>
      </c>
      <c r="P15">
        <v>3</v>
      </c>
    </row>
    <row r="16" spans="1:16" ht="30">
      <c r="A16" s="30" t="s">
        <v>90</v>
      </c>
      <c r="B16" s="38"/>
      <c r="E16" s="32" t="s">
        <v>462</v>
      </c>
      <c r="J16" s="39"/>
    </row>
    <row r="17" spans="1:16" ht="30">
      <c r="A17" s="30" t="s">
        <v>92</v>
      </c>
      <c r="B17" s="38"/>
      <c r="E17" s="40" t="s">
        <v>646</v>
      </c>
      <c r="J17" s="39"/>
    </row>
    <row r="18" spans="1:16">
      <c r="A18" s="30" t="s">
        <v>92</v>
      </c>
      <c r="B18" s="38"/>
      <c r="E18" s="40" t="s">
        <v>647</v>
      </c>
      <c r="J18" s="39"/>
    </row>
    <row r="19" spans="1:16" ht="375">
      <c r="A19" s="30" t="s">
        <v>95</v>
      </c>
      <c r="B19" s="38"/>
      <c r="E19" s="32" t="s">
        <v>181</v>
      </c>
      <c r="J19" s="39"/>
    </row>
    <row r="20" spans="1:16">
      <c r="A20" s="30" t="s">
        <v>85</v>
      </c>
      <c r="B20" s="30">
        <v>3</v>
      </c>
      <c r="C20" s="31" t="s">
        <v>464</v>
      </c>
      <c r="D20" s="30" t="s">
        <v>87</v>
      </c>
      <c r="E20" s="32" t="s">
        <v>465</v>
      </c>
      <c r="F20" s="33" t="s">
        <v>188</v>
      </c>
      <c r="G20" s="34">
        <v>1290</v>
      </c>
      <c r="H20" s="35">
        <v>0</v>
      </c>
      <c r="I20" s="36">
        <f>ROUND(G20*H20,P4)</f>
        <v>0</v>
      </c>
      <c r="J20" s="30"/>
      <c r="O20" s="37">
        <f>I20*0.21</f>
        <v>0</v>
      </c>
      <c r="P20">
        <v>3</v>
      </c>
    </row>
    <row r="21" spans="1:16">
      <c r="A21" s="30" t="s">
        <v>90</v>
      </c>
      <c r="B21" s="38"/>
      <c r="E21" s="41" t="s">
        <v>87</v>
      </c>
      <c r="J21" s="39"/>
    </row>
    <row r="22" spans="1:16" ht="30">
      <c r="A22" s="30" t="s">
        <v>92</v>
      </c>
      <c r="B22" s="38"/>
      <c r="E22" s="40" t="s">
        <v>724</v>
      </c>
      <c r="J22" s="39"/>
    </row>
    <row r="23" spans="1:16">
      <c r="A23" s="30" t="s">
        <v>92</v>
      </c>
      <c r="B23" s="38"/>
      <c r="E23" s="40" t="s">
        <v>637</v>
      </c>
      <c r="J23" s="39"/>
    </row>
    <row r="24" spans="1:16" ht="45">
      <c r="A24" s="30" t="s">
        <v>95</v>
      </c>
      <c r="B24" s="38"/>
      <c r="E24" s="32" t="s">
        <v>467</v>
      </c>
      <c r="J24" s="39"/>
    </row>
    <row r="25" spans="1:16">
      <c r="A25" s="30" t="s">
        <v>85</v>
      </c>
      <c r="B25" s="30">
        <v>4</v>
      </c>
      <c r="C25" s="31" t="s">
        <v>468</v>
      </c>
      <c r="D25" s="30" t="s">
        <v>87</v>
      </c>
      <c r="E25" s="32" t="s">
        <v>469</v>
      </c>
      <c r="F25" s="33" t="s">
        <v>188</v>
      </c>
      <c r="G25" s="34">
        <v>1290</v>
      </c>
      <c r="H25" s="35">
        <v>0</v>
      </c>
      <c r="I25" s="36">
        <f>ROUND(G25*H25,P4)</f>
        <v>0</v>
      </c>
      <c r="J25" s="30"/>
      <c r="O25" s="37">
        <f>I25*0.21</f>
        <v>0</v>
      </c>
      <c r="P25">
        <v>3</v>
      </c>
    </row>
    <row r="26" spans="1:16">
      <c r="A26" s="30" t="s">
        <v>90</v>
      </c>
      <c r="B26" s="38"/>
      <c r="E26" s="32" t="s">
        <v>470</v>
      </c>
      <c r="J26" s="39"/>
    </row>
    <row r="27" spans="1:16" ht="30">
      <c r="A27" s="30" t="s">
        <v>92</v>
      </c>
      <c r="B27" s="38"/>
      <c r="E27" s="40" t="s">
        <v>724</v>
      </c>
      <c r="J27" s="39"/>
    </row>
    <row r="28" spans="1:16">
      <c r="A28" s="30" t="s">
        <v>92</v>
      </c>
      <c r="B28" s="38"/>
      <c r="E28" s="40" t="s">
        <v>637</v>
      </c>
      <c r="J28" s="39"/>
    </row>
    <row r="29" spans="1:16" ht="30">
      <c r="A29" s="30" t="s">
        <v>95</v>
      </c>
      <c r="B29" s="42"/>
      <c r="C29" s="43"/>
      <c r="D29" s="43"/>
      <c r="E29" s="32" t="s">
        <v>471</v>
      </c>
      <c r="F29" s="43"/>
      <c r="G29" s="43"/>
      <c r="H29" s="43"/>
      <c r="I29" s="43"/>
      <c r="J29" s="44"/>
    </row>
  </sheetData>
  <sheetProtection algorithmName="SHA-512" hashValue="EboQpewHMjOc/VU+B8gnvBbxXpTy8kf2mQTFyonDCru+vjDElnI8pBZxzn/t8kPnyUe3ZI4lLtE5zjY3uKVwGg==" saltValue="MY5Toyqijl/Pn73KyEMyaEo0F5QGA4HXqIErZnMfmzxGF3FCx/cp6RdSMrSK74pxA7fww+7+bJYPCQqXtz0eRw=="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15"/>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33</v>
      </c>
      <c r="I3" s="19">
        <f>SUMIFS(I10:I15,A10:A15,"SD")</f>
        <v>0</v>
      </c>
      <c r="J3" s="15"/>
      <c r="O3">
        <v>0</v>
      </c>
      <c r="P3">
        <v>2</v>
      </c>
    </row>
    <row r="4" spans="1:16" ht="30">
      <c r="A4" s="3" t="s">
        <v>69</v>
      </c>
      <c r="B4" s="16" t="s">
        <v>155</v>
      </c>
      <c r="C4" s="48" t="s">
        <v>725</v>
      </c>
      <c r="D4" s="49"/>
      <c r="E4" s="17" t="s">
        <v>726</v>
      </c>
      <c r="F4" s="3"/>
      <c r="G4" s="3"/>
      <c r="H4" s="3"/>
      <c r="I4" s="3"/>
      <c r="J4" s="15"/>
      <c r="O4">
        <v>0.12</v>
      </c>
      <c r="P4">
        <v>2</v>
      </c>
    </row>
    <row r="5" spans="1:16">
      <c r="A5" s="3" t="s">
        <v>158</v>
      </c>
      <c r="B5" s="16" t="s">
        <v>155</v>
      </c>
      <c r="C5" s="48" t="s">
        <v>33</v>
      </c>
      <c r="D5" s="49"/>
      <c r="E5" s="17" t="s">
        <v>515</v>
      </c>
      <c r="F5" s="3"/>
      <c r="G5" s="3"/>
      <c r="H5" s="3"/>
      <c r="I5" s="3"/>
      <c r="J5" s="15"/>
      <c r="O5">
        <v>0.21</v>
      </c>
    </row>
    <row r="6" spans="1:16">
      <c r="A6" s="3" t="s">
        <v>280</v>
      </c>
      <c r="B6" s="16" t="s">
        <v>70</v>
      </c>
      <c r="C6" s="48" t="s">
        <v>33</v>
      </c>
      <c r="D6" s="49"/>
      <c r="E6" s="17" t="s">
        <v>24</v>
      </c>
      <c r="F6" s="3"/>
      <c r="G6" s="3"/>
      <c r="H6" s="3"/>
      <c r="I6" s="3"/>
      <c r="J6" s="15"/>
    </row>
    <row r="7" spans="1:16">
      <c r="A7" s="52" t="s">
        <v>71</v>
      </c>
      <c r="B7" s="53" t="s">
        <v>72</v>
      </c>
      <c r="C7" s="54" t="s">
        <v>73</v>
      </c>
      <c r="D7" s="54" t="s">
        <v>74</v>
      </c>
      <c r="E7" s="54" t="s">
        <v>75</v>
      </c>
      <c r="F7" s="54" t="s">
        <v>76</v>
      </c>
      <c r="G7" s="54" t="s">
        <v>77</v>
      </c>
      <c r="H7" s="54" t="s">
        <v>78</v>
      </c>
      <c r="I7" s="54"/>
      <c r="J7" s="55" t="s">
        <v>79</v>
      </c>
    </row>
    <row r="8" spans="1:16">
      <c r="A8" s="52"/>
      <c r="B8" s="53"/>
      <c r="C8" s="54"/>
      <c r="D8" s="54"/>
      <c r="E8" s="54"/>
      <c r="F8" s="54"/>
      <c r="G8" s="54"/>
      <c r="H8" s="7" t="s">
        <v>80</v>
      </c>
      <c r="I8" s="7" t="s">
        <v>81</v>
      </c>
      <c r="J8" s="55"/>
    </row>
    <row r="9" spans="1:16">
      <c r="A9" s="22">
        <v>0</v>
      </c>
      <c r="B9" s="20">
        <v>1</v>
      </c>
      <c r="C9" s="23">
        <v>2</v>
      </c>
      <c r="D9" s="7">
        <v>3</v>
      </c>
      <c r="E9" s="23">
        <v>4</v>
      </c>
      <c r="F9" s="7">
        <v>5</v>
      </c>
      <c r="G9" s="7">
        <v>6</v>
      </c>
      <c r="H9" s="7">
        <v>7</v>
      </c>
      <c r="I9" s="23">
        <v>8</v>
      </c>
      <c r="J9" s="21">
        <v>9</v>
      </c>
    </row>
    <row r="10" spans="1:16">
      <c r="A10" s="24" t="s">
        <v>82</v>
      </c>
      <c r="B10" s="25"/>
      <c r="C10" s="26" t="s">
        <v>325</v>
      </c>
      <c r="D10" s="27"/>
      <c r="E10" s="24" t="s">
        <v>326</v>
      </c>
      <c r="F10" s="27"/>
      <c r="G10" s="27"/>
      <c r="H10" s="27"/>
      <c r="I10" s="28">
        <f>SUMIFS(I11:I15,A11:A15,"P")</f>
        <v>0</v>
      </c>
      <c r="J10" s="29"/>
    </row>
    <row r="11" spans="1:16">
      <c r="A11" s="30" t="s">
        <v>85</v>
      </c>
      <c r="B11" s="30">
        <v>1</v>
      </c>
      <c r="C11" s="31" t="s">
        <v>516</v>
      </c>
      <c r="D11" s="30" t="s">
        <v>87</v>
      </c>
      <c r="E11" s="32" t="s">
        <v>517</v>
      </c>
      <c r="F11" s="33" t="s">
        <v>188</v>
      </c>
      <c r="G11" s="34">
        <v>200</v>
      </c>
      <c r="H11" s="35">
        <v>0</v>
      </c>
      <c r="I11" s="36">
        <f>ROUND(G11*H11,P4)</f>
        <v>0</v>
      </c>
      <c r="J11" s="30"/>
      <c r="O11" s="37">
        <f>I11*0.21</f>
        <v>0</v>
      </c>
      <c r="P11">
        <v>3</v>
      </c>
    </row>
    <row r="12" spans="1:16">
      <c r="A12" s="30" t="s">
        <v>90</v>
      </c>
      <c r="B12" s="38"/>
      <c r="E12" s="41" t="s">
        <v>87</v>
      </c>
      <c r="J12" s="39"/>
    </row>
    <row r="13" spans="1:16" ht="30">
      <c r="A13" s="30" t="s">
        <v>92</v>
      </c>
      <c r="B13" s="38"/>
      <c r="E13" s="40" t="s">
        <v>727</v>
      </c>
      <c r="J13" s="39"/>
    </row>
    <row r="14" spans="1:16">
      <c r="A14" s="30" t="s">
        <v>92</v>
      </c>
      <c r="B14" s="38"/>
      <c r="E14" s="40" t="s">
        <v>728</v>
      </c>
      <c r="J14" s="39"/>
    </row>
    <row r="15" spans="1:16" ht="135">
      <c r="A15" s="30" t="s">
        <v>95</v>
      </c>
      <c r="B15" s="42"/>
      <c r="C15" s="43"/>
      <c r="D15" s="43"/>
      <c r="E15" s="32" t="s">
        <v>520</v>
      </c>
      <c r="F15" s="43"/>
      <c r="G15" s="43"/>
      <c r="H15" s="43"/>
      <c r="I15" s="43"/>
      <c r="J15" s="44"/>
    </row>
  </sheetData>
  <sheetProtection algorithmName="SHA-512" hashValue="bUKpGKB2XPgANMzFq6c2S+1B0ccS9pS52/20O3lsBlSw0/eZYEcePqnFlZO1GvlkTPkZGlGAPhk/Q6/nKpn3/Q==" saltValue="ar2IgWw+pZaC5WYosQEtuShRiSIiTeguCVCvEZXOOtMLifQXM27eUig+okpVc3wueIN5fy4e65e2GxO+zUbQig==" spinCount="100000" sheet="1" objects="1" scenarios="1"/>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 right="0" top="0" bottom="0" header="0" footer="0"/>
  <pageSetup fitToHeight="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3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34</v>
      </c>
      <c r="I3" s="19">
        <f>SUMIFS(I9:I31,A9:A31,"SD")</f>
        <v>0</v>
      </c>
      <c r="J3" s="15"/>
      <c r="O3">
        <v>0</v>
      </c>
      <c r="P3">
        <v>2</v>
      </c>
    </row>
    <row r="4" spans="1:16">
      <c r="A4" s="3" t="s">
        <v>69</v>
      </c>
      <c r="B4" s="16" t="s">
        <v>155</v>
      </c>
      <c r="C4" s="48" t="s">
        <v>729</v>
      </c>
      <c r="D4" s="49"/>
      <c r="E4" s="17" t="s">
        <v>730</v>
      </c>
      <c r="F4" s="3"/>
      <c r="G4" s="3"/>
      <c r="H4" s="3"/>
      <c r="I4" s="3"/>
      <c r="J4" s="15"/>
      <c r="O4">
        <v>0.12</v>
      </c>
      <c r="P4">
        <v>2</v>
      </c>
    </row>
    <row r="5" spans="1:16">
      <c r="A5" s="3" t="s">
        <v>158</v>
      </c>
      <c r="B5" s="16" t="s">
        <v>70</v>
      </c>
      <c r="C5" s="48" t="s">
        <v>34</v>
      </c>
      <c r="D5" s="49"/>
      <c r="E5" s="17" t="s">
        <v>14</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SUMIFS(I10:I14,A10:A14,"P")</f>
        <v>0</v>
      </c>
      <c r="J9" s="29"/>
    </row>
    <row r="10" spans="1:16">
      <c r="A10" s="30" t="s">
        <v>85</v>
      </c>
      <c r="B10" s="30">
        <v>1</v>
      </c>
      <c r="C10" s="31" t="s">
        <v>159</v>
      </c>
      <c r="D10" s="30" t="s">
        <v>87</v>
      </c>
      <c r="E10" s="32" t="s">
        <v>160</v>
      </c>
      <c r="F10" s="33" t="s">
        <v>161</v>
      </c>
      <c r="G10" s="34">
        <v>1574.1</v>
      </c>
      <c r="H10" s="35">
        <v>0</v>
      </c>
      <c r="I10" s="36">
        <f>ROUND(G10*H10,P4)</f>
        <v>0</v>
      </c>
      <c r="J10" s="30"/>
      <c r="O10" s="37">
        <f>I10*0.21</f>
        <v>0</v>
      </c>
      <c r="P10">
        <v>3</v>
      </c>
    </row>
    <row r="11" spans="1:16" ht="30">
      <c r="A11" s="30" t="s">
        <v>90</v>
      </c>
      <c r="B11" s="38"/>
      <c r="E11" s="32" t="s">
        <v>162</v>
      </c>
      <c r="J11" s="39"/>
    </row>
    <row r="12" spans="1:16">
      <c r="A12" s="30" t="s">
        <v>92</v>
      </c>
      <c r="B12" s="38"/>
      <c r="E12" s="40" t="s">
        <v>731</v>
      </c>
      <c r="J12" s="39"/>
    </row>
    <row r="13" spans="1:16">
      <c r="A13" s="30" t="s">
        <v>92</v>
      </c>
      <c r="B13" s="38"/>
      <c r="E13" s="40" t="s">
        <v>732</v>
      </c>
      <c r="J13" s="39"/>
    </row>
    <row r="14" spans="1:16" ht="30">
      <c r="A14" s="30" t="s">
        <v>95</v>
      </c>
      <c r="B14" s="38"/>
      <c r="E14" s="32" t="s">
        <v>165</v>
      </c>
      <c r="J14" s="39"/>
    </row>
    <row r="15" spans="1:16">
      <c r="A15" s="24" t="s">
        <v>82</v>
      </c>
      <c r="B15" s="25"/>
      <c r="C15" s="26" t="s">
        <v>166</v>
      </c>
      <c r="D15" s="27"/>
      <c r="E15" s="24" t="s">
        <v>167</v>
      </c>
      <c r="F15" s="27"/>
      <c r="G15" s="27"/>
      <c r="H15" s="27"/>
      <c r="I15" s="28">
        <f>SUMIFS(I16:I25,A16:A25,"P")</f>
        <v>0</v>
      </c>
      <c r="J15" s="29"/>
    </row>
    <row r="16" spans="1:16" ht="30">
      <c r="A16" s="30" t="s">
        <v>85</v>
      </c>
      <c r="B16" s="30">
        <v>2</v>
      </c>
      <c r="C16" s="31" t="s">
        <v>168</v>
      </c>
      <c r="D16" s="30" t="s">
        <v>87</v>
      </c>
      <c r="E16" s="32" t="s">
        <v>169</v>
      </c>
      <c r="F16" s="33" t="s">
        <v>170</v>
      </c>
      <c r="G16" s="34">
        <v>874.5</v>
      </c>
      <c r="H16" s="35">
        <v>0</v>
      </c>
      <c r="I16" s="36">
        <f>ROUND(G16*H16,P4)</f>
        <v>0</v>
      </c>
      <c r="J16" s="30"/>
      <c r="O16" s="37">
        <f>I16*0.21</f>
        <v>0</v>
      </c>
      <c r="P16">
        <v>3</v>
      </c>
    </row>
    <row r="17" spans="1:16">
      <c r="A17" s="30" t="s">
        <v>90</v>
      </c>
      <c r="B17" s="38"/>
      <c r="E17" s="41" t="s">
        <v>87</v>
      </c>
      <c r="J17" s="39"/>
    </row>
    <row r="18" spans="1:16" ht="45">
      <c r="A18" s="30" t="s">
        <v>92</v>
      </c>
      <c r="B18" s="38"/>
      <c r="E18" s="40" t="s">
        <v>733</v>
      </c>
      <c r="J18" s="39"/>
    </row>
    <row r="19" spans="1:16">
      <c r="A19" s="30" t="s">
        <v>92</v>
      </c>
      <c r="B19" s="38"/>
      <c r="E19" s="40" t="s">
        <v>734</v>
      </c>
      <c r="J19" s="39"/>
    </row>
    <row r="20" spans="1:16" ht="409.5">
      <c r="A20" s="30" t="s">
        <v>95</v>
      </c>
      <c r="B20" s="38"/>
      <c r="E20" s="32" t="s">
        <v>173</v>
      </c>
      <c r="J20" s="39"/>
    </row>
    <row r="21" spans="1:16" ht="30">
      <c r="A21" s="30" t="s">
        <v>85</v>
      </c>
      <c r="B21" s="30">
        <v>3</v>
      </c>
      <c r="C21" s="31" t="s">
        <v>177</v>
      </c>
      <c r="D21" s="30" t="s">
        <v>87</v>
      </c>
      <c r="E21" s="32" t="s">
        <v>178</v>
      </c>
      <c r="F21" s="33" t="s">
        <v>170</v>
      </c>
      <c r="G21" s="34">
        <v>874.5</v>
      </c>
      <c r="H21" s="35">
        <v>0</v>
      </c>
      <c r="I21" s="36">
        <f>ROUND(G21*H21,P4)</f>
        <v>0</v>
      </c>
      <c r="J21" s="30"/>
      <c r="O21" s="37">
        <f>I21*0.21</f>
        <v>0</v>
      </c>
      <c r="P21">
        <v>3</v>
      </c>
    </row>
    <row r="22" spans="1:16">
      <c r="A22" s="30" t="s">
        <v>90</v>
      </c>
      <c r="B22" s="38"/>
      <c r="E22" s="32" t="s">
        <v>179</v>
      </c>
      <c r="J22" s="39"/>
    </row>
    <row r="23" spans="1:16" ht="135">
      <c r="A23" s="30" t="s">
        <v>92</v>
      </c>
      <c r="B23" s="38"/>
      <c r="E23" s="40" t="s">
        <v>735</v>
      </c>
      <c r="J23" s="39"/>
    </row>
    <row r="24" spans="1:16">
      <c r="A24" s="30" t="s">
        <v>92</v>
      </c>
      <c r="B24" s="38"/>
      <c r="E24" s="40" t="s">
        <v>734</v>
      </c>
      <c r="J24" s="39"/>
    </row>
    <row r="25" spans="1:16" ht="375">
      <c r="A25" s="30" t="s">
        <v>95</v>
      </c>
      <c r="B25" s="38"/>
      <c r="E25" s="32" t="s">
        <v>181</v>
      </c>
      <c r="J25" s="39"/>
    </row>
    <row r="26" spans="1:16">
      <c r="A26" s="24" t="s">
        <v>82</v>
      </c>
      <c r="B26" s="25"/>
      <c r="C26" s="26" t="s">
        <v>184</v>
      </c>
      <c r="D26" s="27"/>
      <c r="E26" s="24" t="s">
        <v>185</v>
      </c>
      <c r="F26" s="27"/>
      <c r="G26" s="27"/>
      <c r="H26" s="27"/>
      <c r="I26" s="28">
        <f>SUMIFS(I27:I31,A27:A31,"P")</f>
        <v>0</v>
      </c>
      <c r="J26" s="29"/>
    </row>
    <row r="27" spans="1:16">
      <c r="A27" s="30" t="s">
        <v>85</v>
      </c>
      <c r="B27" s="30">
        <v>4</v>
      </c>
      <c r="C27" s="31" t="s">
        <v>186</v>
      </c>
      <c r="D27" s="30" t="s">
        <v>87</v>
      </c>
      <c r="E27" s="32" t="s">
        <v>187</v>
      </c>
      <c r="F27" s="33" t="s">
        <v>188</v>
      </c>
      <c r="G27" s="34">
        <v>1590</v>
      </c>
      <c r="H27" s="35">
        <v>0</v>
      </c>
      <c r="I27" s="36">
        <f>ROUND(G27*H27,P4)</f>
        <v>0</v>
      </c>
      <c r="J27" s="30"/>
      <c r="O27" s="37">
        <f>I27*0.21</f>
        <v>0</v>
      </c>
      <c r="P27">
        <v>3</v>
      </c>
    </row>
    <row r="28" spans="1:16" ht="30">
      <c r="A28" s="30" t="s">
        <v>90</v>
      </c>
      <c r="B28" s="38"/>
      <c r="E28" s="32" t="s">
        <v>189</v>
      </c>
      <c r="J28" s="39"/>
    </row>
    <row r="29" spans="1:16" ht="30">
      <c r="A29" s="30" t="s">
        <v>92</v>
      </c>
      <c r="B29" s="38"/>
      <c r="E29" s="40" t="s">
        <v>307</v>
      </c>
      <c r="J29" s="39"/>
    </row>
    <row r="30" spans="1:16">
      <c r="A30" s="30" t="s">
        <v>92</v>
      </c>
      <c r="B30" s="38"/>
      <c r="E30" s="40" t="s">
        <v>736</v>
      </c>
      <c r="J30" s="39"/>
    </row>
    <row r="31" spans="1:16" ht="120">
      <c r="A31" s="30" t="s">
        <v>95</v>
      </c>
      <c r="B31" s="42"/>
      <c r="C31" s="43"/>
      <c r="D31" s="43"/>
      <c r="E31" s="32" t="s">
        <v>192</v>
      </c>
      <c r="F31" s="43"/>
      <c r="G31" s="43"/>
      <c r="H31" s="43"/>
      <c r="I31" s="43"/>
      <c r="J31" s="44"/>
    </row>
  </sheetData>
  <sheetProtection algorithmName="SHA-512" hashValue="k7wD1sYX8NntYJabmPeAc32phThGd/VdggItyXYGev7uVZg27F0Inrt9mWfJlJtfqQlGcox2uADE6HVFx8xC5w==" saltValue="XrcNQEnzt/CbMmIQWpFzmZrgudE6EzEGNtqeQWhWGdPsDNpdCoNYEC+EgqYwDHweyGQ6ONg7CyGSE8YQgK+WBA=="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9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35</v>
      </c>
      <c r="I3" s="19">
        <f>SUMIFS(I9:I91,A9:A91,"SD")</f>
        <v>0</v>
      </c>
      <c r="J3" s="15"/>
      <c r="O3">
        <v>0</v>
      </c>
      <c r="P3">
        <v>2</v>
      </c>
    </row>
    <row r="4" spans="1:16">
      <c r="A4" s="3" t="s">
        <v>69</v>
      </c>
      <c r="B4" s="16" t="s">
        <v>155</v>
      </c>
      <c r="C4" s="48" t="s">
        <v>737</v>
      </c>
      <c r="D4" s="49"/>
      <c r="E4" s="17" t="s">
        <v>738</v>
      </c>
      <c r="F4" s="3"/>
      <c r="G4" s="3"/>
      <c r="H4" s="3"/>
      <c r="I4" s="3"/>
      <c r="J4" s="15"/>
      <c r="O4">
        <v>0.12</v>
      </c>
      <c r="P4">
        <v>2</v>
      </c>
    </row>
    <row r="5" spans="1:16">
      <c r="A5" s="3" t="s">
        <v>158</v>
      </c>
      <c r="B5" s="16" t="s">
        <v>70</v>
      </c>
      <c r="C5" s="48" t="s">
        <v>35</v>
      </c>
      <c r="D5" s="49"/>
      <c r="E5" s="17" t="s">
        <v>16</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SUMIFS(I10:I24,A10:A24,"P")</f>
        <v>0</v>
      </c>
      <c r="J9" s="29"/>
    </row>
    <row r="10" spans="1:16">
      <c r="A10" s="30" t="s">
        <v>85</v>
      </c>
      <c r="B10" s="30">
        <v>1</v>
      </c>
      <c r="C10" s="31" t="s">
        <v>159</v>
      </c>
      <c r="D10" s="30" t="s">
        <v>87</v>
      </c>
      <c r="E10" s="32" t="s">
        <v>160</v>
      </c>
      <c r="F10" s="33" t="s">
        <v>161</v>
      </c>
      <c r="G10" s="34">
        <v>490.5</v>
      </c>
      <c r="H10" s="35">
        <v>0</v>
      </c>
      <c r="I10" s="36">
        <f>ROUND(G10*H10,P4)</f>
        <v>0</v>
      </c>
      <c r="J10" s="30"/>
      <c r="O10" s="37">
        <f>I10*0.21</f>
        <v>0</v>
      </c>
      <c r="P10">
        <v>3</v>
      </c>
    </row>
    <row r="11" spans="1:16">
      <c r="A11" s="30" t="s">
        <v>90</v>
      </c>
      <c r="B11" s="38"/>
      <c r="E11" s="32" t="s">
        <v>195</v>
      </c>
      <c r="J11" s="39"/>
    </row>
    <row r="12" spans="1:16" ht="75">
      <c r="A12" s="30" t="s">
        <v>92</v>
      </c>
      <c r="B12" s="38"/>
      <c r="E12" s="40" t="s">
        <v>739</v>
      </c>
      <c r="J12" s="39"/>
    </row>
    <row r="13" spans="1:16">
      <c r="A13" s="30" t="s">
        <v>92</v>
      </c>
      <c r="B13" s="38"/>
      <c r="E13" s="40" t="s">
        <v>740</v>
      </c>
      <c r="J13" s="39"/>
    </row>
    <row r="14" spans="1:16" ht="30">
      <c r="A14" s="30" t="s">
        <v>95</v>
      </c>
      <c r="B14" s="38"/>
      <c r="E14" s="32" t="s">
        <v>165</v>
      </c>
      <c r="J14" s="39"/>
    </row>
    <row r="15" spans="1:16">
      <c r="A15" s="30" t="s">
        <v>85</v>
      </c>
      <c r="B15" s="30">
        <v>2</v>
      </c>
      <c r="C15" s="31" t="s">
        <v>198</v>
      </c>
      <c r="D15" s="30" t="s">
        <v>87</v>
      </c>
      <c r="E15" s="32" t="s">
        <v>199</v>
      </c>
      <c r="F15" s="33" t="s">
        <v>161</v>
      </c>
      <c r="G15" s="34">
        <v>1717.2</v>
      </c>
      <c r="H15" s="35">
        <v>0</v>
      </c>
      <c r="I15" s="36">
        <f>ROUND(G15*H15,P4)</f>
        <v>0</v>
      </c>
      <c r="J15" s="30"/>
      <c r="O15" s="37">
        <f>I15*0.21</f>
        <v>0</v>
      </c>
      <c r="P15">
        <v>3</v>
      </c>
    </row>
    <row r="16" spans="1:16" ht="30">
      <c r="A16" s="30" t="s">
        <v>90</v>
      </c>
      <c r="B16" s="38"/>
      <c r="E16" s="32" t="s">
        <v>200</v>
      </c>
      <c r="J16" s="39"/>
    </row>
    <row r="17" spans="1:16">
      <c r="A17" s="30" t="s">
        <v>92</v>
      </c>
      <c r="B17" s="38"/>
      <c r="E17" s="40" t="s">
        <v>741</v>
      </c>
      <c r="J17" s="39"/>
    </row>
    <row r="18" spans="1:16">
      <c r="A18" s="30" t="s">
        <v>92</v>
      </c>
      <c r="B18" s="38"/>
      <c r="E18" s="40" t="s">
        <v>742</v>
      </c>
      <c r="J18" s="39"/>
    </row>
    <row r="19" spans="1:16" ht="30">
      <c r="A19" s="30" t="s">
        <v>95</v>
      </c>
      <c r="B19" s="38"/>
      <c r="E19" s="32" t="s">
        <v>165</v>
      </c>
      <c r="J19" s="39"/>
    </row>
    <row r="20" spans="1:16">
      <c r="A20" s="30" t="s">
        <v>85</v>
      </c>
      <c r="B20" s="30">
        <v>3</v>
      </c>
      <c r="C20" s="31" t="s">
        <v>203</v>
      </c>
      <c r="D20" s="30" t="s">
        <v>87</v>
      </c>
      <c r="E20" s="32" t="s">
        <v>204</v>
      </c>
      <c r="F20" s="33" t="s">
        <v>161</v>
      </c>
      <c r="G20" s="34">
        <v>3.2</v>
      </c>
      <c r="H20" s="35">
        <v>0</v>
      </c>
      <c r="I20" s="36">
        <f>ROUND(G20*H20,P4)</f>
        <v>0</v>
      </c>
      <c r="J20" s="30"/>
      <c r="O20" s="37">
        <f>I20*0.21</f>
        <v>0</v>
      </c>
      <c r="P20">
        <v>3</v>
      </c>
    </row>
    <row r="21" spans="1:16">
      <c r="A21" s="30" t="s">
        <v>90</v>
      </c>
      <c r="B21" s="38"/>
      <c r="E21" s="32" t="s">
        <v>205</v>
      </c>
      <c r="J21" s="39"/>
    </row>
    <row r="22" spans="1:16" ht="90">
      <c r="A22" s="30" t="s">
        <v>92</v>
      </c>
      <c r="B22" s="38"/>
      <c r="E22" s="40" t="s">
        <v>743</v>
      </c>
      <c r="J22" s="39"/>
    </row>
    <row r="23" spans="1:16">
      <c r="A23" s="30" t="s">
        <v>92</v>
      </c>
      <c r="B23" s="38"/>
      <c r="E23" s="40" t="s">
        <v>744</v>
      </c>
      <c r="J23" s="39"/>
    </row>
    <row r="24" spans="1:16" ht="30">
      <c r="A24" s="30" t="s">
        <v>95</v>
      </c>
      <c r="B24" s="38"/>
      <c r="E24" s="32" t="s">
        <v>165</v>
      </c>
      <c r="J24" s="39"/>
    </row>
    <row r="25" spans="1:16">
      <c r="A25" s="24" t="s">
        <v>82</v>
      </c>
      <c r="B25" s="25"/>
      <c r="C25" s="26" t="s">
        <v>166</v>
      </c>
      <c r="D25" s="27"/>
      <c r="E25" s="24" t="s">
        <v>167</v>
      </c>
      <c r="F25" s="27"/>
      <c r="G25" s="27"/>
      <c r="H25" s="27"/>
      <c r="I25" s="28">
        <f>SUMIFS(I26:I75,A26:A75,"P")</f>
        <v>0</v>
      </c>
      <c r="J25" s="29"/>
    </row>
    <row r="26" spans="1:16">
      <c r="A26" s="30" t="s">
        <v>85</v>
      </c>
      <c r="B26" s="30">
        <v>4</v>
      </c>
      <c r="C26" s="31" t="s">
        <v>211</v>
      </c>
      <c r="D26" s="30" t="s">
        <v>87</v>
      </c>
      <c r="E26" s="32" t="s">
        <v>212</v>
      </c>
      <c r="F26" s="33" t="s">
        <v>188</v>
      </c>
      <c r="G26" s="34">
        <v>1345</v>
      </c>
      <c r="H26" s="35">
        <v>0</v>
      </c>
      <c r="I26" s="36">
        <f>ROUND(G26*H26,P4)</f>
        <v>0</v>
      </c>
      <c r="J26" s="30"/>
      <c r="O26" s="37">
        <f>I26*0.21</f>
        <v>0</v>
      </c>
      <c r="P26">
        <v>3</v>
      </c>
    </row>
    <row r="27" spans="1:16">
      <c r="A27" s="30" t="s">
        <v>90</v>
      </c>
      <c r="B27" s="38"/>
      <c r="E27" s="41" t="s">
        <v>87</v>
      </c>
      <c r="J27" s="39"/>
    </row>
    <row r="28" spans="1:16" ht="60">
      <c r="A28" s="30" t="s">
        <v>92</v>
      </c>
      <c r="B28" s="38"/>
      <c r="E28" s="40" t="s">
        <v>213</v>
      </c>
      <c r="J28" s="39"/>
    </row>
    <row r="29" spans="1:16">
      <c r="A29" s="30" t="s">
        <v>92</v>
      </c>
      <c r="B29" s="38"/>
      <c r="E29" s="40" t="s">
        <v>745</v>
      </c>
      <c r="J29" s="39"/>
    </row>
    <row r="30" spans="1:16" ht="30">
      <c r="A30" s="30" t="s">
        <v>95</v>
      </c>
      <c r="B30" s="38"/>
      <c r="E30" s="32" t="s">
        <v>215</v>
      </c>
      <c r="J30" s="39"/>
    </row>
    <row r="31" spans="1:16" ht="30">
      <c r="A31" s="30" t="s">
        <v>85</v>
      </c>
      <c r="B31" s="30">
        <v>5</v>
      </c>
      <c r="C31" s="31" t="s">
        <v>216</v>
      </c>
      <c r="D31" s="30" t="s">
        <v>87</v>
      </c>
      <c r="E31" s="32" t="s">
        <v>217</v>
      </c>
      <c r="F31" s="33" t="s">
        <v>170</v>
      </c>
      <c r="G31" s="34">
        <v>858.6</v>
      </c>
      <c r="H31" s="35">
        <v>0</v>
      </c>
      <c r="I31" s="36">
        <f>ROUND(G31*H31,P4)</f>
        <v>0</v>
      </c>
      <c r="J31" s="30"/>
      <c r="O31" s="37">
        <f>I31*0.21</f>
        <v>0</v>
      </c>
      <c r="P31">
        <v>3</v>
      </c>
    </row>
    <row r="32" spans="1:16">
      <c r="A32" s="30" t="s">
        <v>90</v>
      </c>
      <c r="B32" s="38"/>
      <c r="E32" s="32" t="s">
        <v>218</v>
      </c>
      <c r="J32" s="39"/>
    </row>
    <row r="33" spans="1:16" ht="60">
      <c r="A33" s="30" t="s">
        <v>92</v>
      </c>
      <c r="B33" s="38"/>
      <c r="E33" s="40" t="s">
        <v>746</v>
      </c>
      <c r="J33" s="39"/>
    </row>
    <row r="34" spans="1:16">
      <c r="A34" s="30" t="s">
        <v>92</v>
      </c>
      <c r="B34" s="38"/>
      <c r="E34" s="40" t="s">
        <v>747</v>
      </c>
      <c r="J34" s="39"/>
    </row>
    <row r="35" spans="1:16" ht="90">
      <c r="A35" s="30" t="s">
        <v>95</v>
      </c>
      <c r="B35" s="38"/>
      <c r="E35" s="32" t="s">
        <v>221</v>
      </c>
      <c r="J35" s="39"/>
    </row>
    <row r="36" spans="1:16">
      <c r="A36" s="30" t="s">
        <v>85</v>
      </c>
      <c r="B36" s="30">
        <v>6</v>
      </c>
      <c r="C36" s="31" t="s">
        <v>748</v>
      </c>
      <c r="D36" s="30" t="s">
        <v>87</v>
      </c>
      <c r="E36" s="32" t="s">
        <v>749</v>
      </c>
      <c r="F36" s="33" t="s">
        <v>230</v>
      </c>
      <c r="G36" s="34">
        <v>105</v>
      </c>
      <c r="H36" s="35">
        <v>0</v>
      </c>
      <c r="I36" s="36">
        <f>ROUND(G36*H36,P4)</f>
        <v>0</v>
      </c>
      <c r="J36" s="30"/>
      <c r="O36" s="37">
        <f>I36*0.21</f>
        <v>0</v>
      </c>
      <c r="P36">
        <v>3</v>
      </c>
    </row>
    <row r="37" spans="1:16">
      <c r="A37" s="30" t="s">
        <v>90</v>
      </c>
      <c r="B37" s="38"/>
      <c r="E37" s="41" t="s">
        <v>87</v>
      </c>
      <c r="J37" s="39"/>
    </row>
    <row r="38" spans="1:16" ht="75">
      <c r="A38" s="30" t="s">
        <v>92</v>
      </c>
      <c r="B38" s="38"/>
      <c r="E38" s="40" t="s">
        <v>750</v>
      </c>
      <c r="J38" s="39"/>
    </row>
    <row r="39" spans="1:16">
      <c r="A39" s="30" t="s">
        <v>92</v>
      </c>
      <c r="B39" s="38"/>
      <c r="E39" s="40" t="s">
        <v>751</v>
      </c>
      <c r="J39" s="39"/>
    </row>
    <row r="40" spans="1:16" ht="90">
      <c r="A40" s="30" t="s">
        <v>95</v>
      </c>
      <c r="B40" s="38"/>
      <c r="E40" s="32" t="s">
        <v>221</v>
      </c>
      <c r="J40" s="39"/>
    </row>
    <row r="41" spans="1:16" ht="30">
      <c r="A41" s="30" t="s">
        <v>85</v>
      </c>
      <c r="B41" s="30">
        <v>7</v>
      </c>
      <c r="C41" s="31" t="s">
        <v>752</v>
      </c>
      <c r="D41" s="30" t="s">
        <v>87</v>
      </c>
      <c r="E41" s="32" t="s">
        <v>753</v>
      </c>
      <c r="F41" s="33" t="s">
        <v>230</v>
      </c>
      <c r="G41" s="34">
        <v>125</v>
      </c>
      <c r="H41" s="35">
        <v>0</v>
      </c>
      <c r="I41" s="36">
        <f>ROUND(G41*H41,P4)</f>
        <v>0</v>
      </c>
      <c r="J41" s="30"/>
      <c r="O41" s="37">
        <f>I41*0.21</f>
        <v>0</v>
      </c>
      <c r="P41">
        <v>3</v>
      </c>
    </row>
    <row r="42" spans="1:16">
      <c r="A42" s="30" t="s">
        <v>90</v>
      </c>
      <c r="B42" s="38"/>
      <c r="E42" s="41" t="s">
        <v>87</v>
      </c>
      <c r="J42" s="39"/>
    </row>
    <row r="43" spans="1:16" ht="75">
      <c r="A43" s="30" t="s">
        <v>92</v>
      </c>
      <c r="B43" s="38"/>
      <c r="E43" s="40" t="s">
        <v>754</v>
      </c>
      <c r="J43" s="39"/>
    </row>
    <row r="44" spans="1:16">
      <c r="A44" s="30" t="s">
        <v>92</v>
      </c>
      <c r="B44" s="38"/>
      <c r="E44" s="40" t="s">
        <v>755</v>
      </c>
      <c r="J44" s="39"/>
    </row>
    <row r="45" spans="1:16" ht="90">
      <c r="A45" s="30" t="s">
        <v>95</v>
      </c>
      <c r="B45" s="38"/>
      <c r="E45" s="32" t="s">
        <v>221</v>
      </c>
      <c r="J45" s="39"/>
    </row>
    <row r="46" spans="1:16" ht="30">
      <c r="A46" s="30" t="s">
        <v>85</v>
      </c>
      <c r="B46" s="30">
        <v>8</v>
      </c>
      <c r="C46" s="31" t="s">
        <v>233</v>
      </c>
      <c r="D46" s="30" t="s">
        <v>87</v>
      </c>
      <c r="E46" s="32" t="s">
        <v>234</v>
      </c>
      <c r="F46" s="33" t="s">
        <v>170</v>
      </c>
      <c r="G46" s="34">
        <v>1186.49</v>
      </c>
      <c r="H46" s="35">
        <v>0</v>
      </c>
      <c r="I46" s="36">
        <f>ROUND(G46*H46,P4)</f>
        <v>0</v>
      </c>
      <c r="J46" s="30"/>
      <c r="O46" s="37">
        <f>I46*0.21</f>
        <v>0</v>
      </c>
      <c r="P46">
        <v>3</v>
      </c>
    </row>
    <row r="47" spans="1:16" ht="30">
      <c r="A47" s="30" t="s">
        <v>90</v>
      </c>
      <c r="B47" s="38"/>
      <c r="E47" s="32" t="s">
        <v>235</v>
      </c>
      <c r="J47" s="39"/>
    </row>
    <row r="48" spans="1:16" ht="409.5">
      <c r="A48" s="30" t="s">
        <v>92</v>
      </c>
      <c r="B48" s="38"/>
      <c r="E48" s="40" t="s">
        <v>756</v>
      </c>
      <c r="J48" s="39"/>
    </row>
    <row r="49" spans="1:16">
      <c r="A49" s="30" t="s">
        <v>92</v>
      </c>
      <c r="B49" s="38"/>
      <c r="E49" s="40" t="s">
        <v>757</v>
      </c>
      <c r="J49" s="39"/>
    </row>
    <row r="50" spans="1:16" ht="90">
      <c r="A50" s="30" t="s">
        <v>95</v>
      </c>
      <c r="B50" s="38"/>
      <c r="E50" s="32" t="s">
        <v>221</v>
      </c>
      <c r="J50" s="39"/>
    </row>
    <row r="51" spans="1:16">
      <c r="A51" s="30" t="s">
        <v>85</v>
      </c>
      <c r="B51" s="30">
        <v>9</v>
      </c>
      <c r="C51" s="31" t="s">
        <v>238</v>
      </c>
      <c r="D51" s="30" t="s">
        <v>87</v>
      </c>
      <c r="E51" s="32" t="s">
        <v>239</v>
      </c>
      <c r="F51" s="33" t="s">
        <v>170</v>
      </c>
      <c r="G51" s="34">
        <v>57.4</v>
      </c>
      <c r="H51" s="35">
        <v>0</v>
      </c>
      <c r="I51" s="36">
        <f>ROUND(G51*H51,P4)</f>
        <v>0</v>
      </c>
      <c r="J51" s="30"/>
      <c r="O51" s="37">
        <f>I51*0.21</f>
        <v>0</v>
      </c>
      <c r="P51">
        <v>3</v>
      </c>
    </row>
    <row r="52" spans="1:16">
      <c r="A52" s="30" t="s">
        <v>90</v>
      </c>
      <c r="B52" s="38"/>
      <c r="E52" s="32" t="s">
        <v>240</v>
      </c>
      <c r="J52" s="39"/>
    </row>
    <row r="53" spans="1:16" ht="30">
      <c r="A53" s="30" t="s">
        <v>92</v>
      </c>
      <c r="B53" s="38"/>
      <c r="E53" s="40" t="s">
        <v>758</v>
      </c>
      <c r="J53" s="39"/>
    </row>
    <row r="54" spans="1:16">
      <c r="A54" s="30" t="s">
        <v>92</v>
      </c>
      <c r="B54" s="38"/>
      <c r="E54" s="40" t="s">
        <v>759</v>
      </c>
      <c r="J54" s="39"/>
    </row>
    <row r="55" spans="1:16" ht="45">
      <c r="A55" s="30" t="s">
        <v>95</v>
      </c>
      <c r="B55" s="38"/>
      <c r="E55" s="32" t="s">
        <v>243</v>
      </c>
      <c r="J55" s="39"/>
    </row>
    <row r="56" spans="1:16">
      <c r="A56" s="30" t="s">
        <v>85</v>
      </c>
      <c r="B56" s="30">
        <v>10</v>
      </c>
      <c r="C56" s="31" t="s">
        <v>244</v>
      </c>
      <c r="D56" s="30" t="s">
        <v>87</v>
      </c>
      <c r="E56" s="32" t="s">
        <v>245</v>
      </c>
      <c r="F56" s="33" t="s">
        <v>188</v>
      </c>
      <c r="G56" s="34">
        <v>1345</v>
      </c>
      <c r="H56" s="35">
        <v>0</v>
      </c>
      <c r="I56" s="36">
        <f>ROUND(G56*H56,P4)</f>
        <v>0</v>
      </c>
      <c r="J56" s="30"/>
      <c r="O56" s="37">
        <f>I56*0.21</f>
        <v>0</v>
      </c>
      <c r="P56">
        <v>3</v>
      </c>
    </row>
    <row r="57" spans="1:16">
      <c r="A57" s="30" t="s">
        <v>90</v>
      </c>
      <c r="B57" s="38"/>
      <c r="E57" s="41" t="s">
        <v>87</v>
      </c>
      <c r="J57" s="39"/>
    </row>
    <row r="58" spans="1:16" ht="135">
      <c r="A58" s="30" t="s">
        <v>92</v>
      </c>
      <c r="B58" s="38"/>
      <c r="E58" s="40" t="s">
        <v>760</v>
      </c>
      <c r="J58" s="39"/>
    </row>
    <row r="59" spans="1:16">
      <c r="A59" s="30" t="s">
        <v>92</v>
      </c>
      <c r="B59" s="38"/>
      <c r="E59" s="40" t="s">
        <v>745</v>
      </c>
      <c r="J59" s="39"/>
    </row>
    <row r="60" spans="1:16" ht="30">
      <c r="A60" s="30" t="s">
        <v>95</v>
      </c>
      <c r="B60" s="38"/>
      <c r="E60" s="32" t="s">
        <v>247</v>
      </c>
      <c r="J60" s="39"/>
    </row>
    <row r="61" spans="1:16">
      <c r="A61" s="30" t="s">
        <v>85</v>
      </c>
      <c r="B61" s="30">
        <v>11</v>
      </c>
      <c r="C61" s="31" t="s">
        <v>248</v>
      </c>
      <c r="D61" s="30" t="s">
        <v>87</v>
      </c>
      <c r="E61" s="32" t="s">
        <v>249</v>
      </c>
      <c r="F61" s="33" t="s">
        <v>230</v>
      </c>
      <c r="G61" s="34">
        <v>2760</v>
      </c>
      <c r="H61" s="35">
        <v>0</v>
      </c>
      <c r="I61" s="36">
        <f>ROUND(G61*H61,P4)</f>
        <v>0</v>
      </c>
      <c r="J61" s="30"/>
      <c r="O61" s="37">
        <f>I61*0.21</f>
        <v>0</v>
      </c>
      <c r="P61">
        <v>3</v>
      </c>
    </row>
    <row r="62" spans="1:16">
      <c r="A62" s="30" t="s">
        <v>90</v>
      </c>
      <c r="B62" s="38"/>
      <c r="E62" s="41" t="s">
        <v>87</v>
      </c>
      <c r="J62" s="39"/>
    </row>
    <row r="63" spans="1:16" ht="120">
      <c r="A63" s="30" t="s">
        <v>92</v>
      </c>
      <c r="B63" s="38"/>
      <c r="E63" s="40" t="s">
        <v>761</v>
      </c>
      <c r="J63" s="39"/>
    </row>
    <row r="64" spans="1:16">
      <c r="A64" s="30" t="s">
        <v>92</v>
      </c>
      <c r="B64" s="38"/>
      <c r="E64" s="40" t="s">
        <v>762</v>
      </c>
      <c r="J64" s="39"/>
    </row>
    <row r="65" spans="1:16" ht="30">
      <c r="A65" s="30" t="s">
        <v>95</v>
      </c>
      <c r="B65" s="38"/>
      <c r="E65" s="32" t="s">
        <v>247</v>
      </c>
      <c r="J65" s="39"/>
    </row>
    <row r="66" spans="1:16">
      <c r="A66" s="30" t="s">
        <v>85</v>
      </c>
      <c r="B66" s="30">
        <v>12</v>
      </c>
      <c r="C66" s="31" t="s">
        <v>252</v>
      </c>
      <c r="D66" s="30" t="s">
        <v>253</v>
      </c>
      <c r="E66" s="32" t="s">
        <v>254</v>
      </c>
      <c r="F66" s="33" t="s">
        <v>230</v>
      </c>
      <c r="G66" s="34">
        <v>6</v>
      </c>
      <c r="H66" s="35">
        <v>0</v>
      </c>
      <c r="I66" s="36">
        <f>ROUND(G66*H66,P4)</f>
        <v>0</v>
      </c>
      <c r="J66" s="30"/>
      <c r="O66" s="37">
        <f>I66*0.21</f>
        <v>0</v>
      </c>
      <c r="P66">
        <v>3</v>
      </c>
    </row>
    <row r="67" spans="1:16">
      <c r="A67" s="30" t="s">
        <v>90</v>
      </c>
      <c r="B67" s="38"/>
      <c r="E67" s="41" t="s">
        <v>87</v>
      </c>
      <c r="J67" s="39"/>
    </row>
    <row r="68" spans="1:16" ht="120">
      <c r="A68" s="30" t="s">
        <v>92</v>
      </c>
      <c r="B68" s="38"/>
      <c r="E68" s="40" t="s">
        <v>763</v>
      </c>
      <c r="J68" s="39"/>
    </row>
    <row r="69" spans="1:16">
      <c r="A69" s="30" t="s">
        <v>92</v>
      </c>
      <c r="B69" s="38"/>
      <c r="E69" s="40" t="s">
        <v>492</v>
      </c>
      <c r="J69" s="39"/>
    </row>
    <row r="70" spans="1:16" ht="30">
      <c r="A70" s="30" t="s">
        <v>95</v>
      </c>
      <c r="B70" s="38"/>
      <c r="E70" s="32" t="s">
        <v>247</v>
      </c>
      <c r="J70" s="39"/>
    </row>
    <row r="71" spans="1:16">
      <c r="A71" s="30" t="s">
        <v>85</v>
      </c>
      <c r="B71" s="30">
        <v>13</v>
      </c>
      <c r="C71" s="31" t="s">
        <v>257</v>
      </c>
      <c r="D71" s="30" t="s">
        <v>87</v>
      </c>
      <c r="E71" s="32" t="s">
        <v>258</v>
      </c>
      <c r="F71" s="33" t="s">
        <v>170</v>
      </c>
      <c r="G71" s="34">
        <v>2045.09</v>
      </c>
      <c r="H71" s="35">
        <v>0</v>
      </c>
      <c r="I71" s="36">
        <f>ROUND(G71*H71,P4)</f>
        <v>0</v>
      </c>
      <c r="J71" s="30"/>
      <c r="O71" s="37">
        <f>I71*0.21</f>
        <v>0</v>
      </c>
      <c r="P71">
        <v>3</v>
      </c>
    </row>
    <row r="72" spans="1:16">
      <c r="A72" s="30" t="s">
        <v>90</v>
      </c>
      <c r="B72" s="38"/>
      <c r="E72" s="41" t="s">
        <v>87</v>
      </c>
      <c r="J72" s="39"/>
    </row>
    <row r="73" spans="1:16" ht="90">
      <c r="A73" s="30" t="s">
        <v>92</v>
      </c>
      <c r="B73" s="38"/>
      <c r="E73" s="40" t="s">
        <v>764</v>
      </c>
      <c r="J73" s="39"/>
    </row>
    <row r="74" spans="1:16">
      <c r="A74" s="30" t="s">
        <v>92</v>
      </c>
      <c r="B74" s="38"/>
      <c r="E74" s="40" t="s">
        <v>765</v>
      </c>
      <c r="J74" s="39"/>
    </row>
    <row r="75" spans="1:16" ht="240">
      <c r="A75" s="30" t="s">
        <v>95</v>
      </c>
      <c r="B75" s="38"/>
      <c r="E75" s="32" t="s">
        <v>261</v>
      </c>
      <c r="J75" s="39"/>
    </row>
    <row r="76" spans="1:16">
      <c r="A76" s="24" t="s">
        <v>82</v>
      </c>
      <c r="B76" s="25"/>
      <c r="C76" s="26" t="s">
        <v>262</v>
      </c>
      <c r="D76" s="27"/>
      <c r="E76" s="24" t="s">
        <v>263</v>
      </c>
      <c r="F76" s="27"/>
      <c r="G76" s="27"/>
      <c r="H76" s="27"/>
      <c r="I76" s="28">
        <f>SUMIFS(I77:I91,A77:A91,"P")</f>
        <v>0</v>
      </c>
      <c r="J76" s="29"/>
    </row>
    <row r="77" spans="1:16">
      <c r="A77" s="30" t="s">
        <v>85</v>
      </c>
      <c r="B77" s="30">
        <v>14</v>
      </c>
      <c r="C77" s="31" t="s">
        <v>560</v>
      </c>
      <c r="D77" s="30" t="s">
        <v>87</v>
      </c>
      <c r="E77" s="32" t="s">
        <v>561</v>
      </c>
      <c r="F77" s="33" t="s">
        <v>188</v>
      </c>
      <c r="G77" s="34">
        <v>31.25</v>
      </c>
      <c r="H77" s="35">
        <v>0</v>
      </c>
      <c r="I77" s="36">
        <f>ROUND(G77*H77,P4)</f>
        <v>0</v>
      </c>
      <c r="J77" s="30"/>
      <c r="O77" s="37">
        <f>I77*0.21</f>
        <v>0</v>
      </c>
      <c r="P77">
        <v>3</v>
      </c>
    </row>
    <row r="78" spans="1:16">
      <c r="A78" s="30" t="s">
        <v>90</v>
      </c>
      <c r="B78" s="38"/>
      <c r="E78" s="41" t="s">
        <v>87</v>
      </c>
      <c r="J78" s="39"/>
    </row>
    <row r="79" spans="1:16" ht="45">
      <c r="A79" s="30" t="s">
        <v>92</v>
      </c>
      <c r="B79" s="38"/>
      <c r="E79" s="40" t="s">
        <v>766</v>
      </c>
      <c r="J79" s="39"/>
    </row>
    <row r="80" spans="1:16">
      <c r="A80" s="30" t="s">
        <v>92</v>
      </c>
      <c r="B80" s="38"/>
      <c r="E80" s="40" t="s">
        <v>767</v>
      </c>
      <c r="J80" s="39"/>
    </row>
    <row r="81" spans="1:16" ht="30">
      <c r="A81" s="30" t="s">
        <v>95</v>
      </c>
      <c r="B81" s="38"/>
      <c r="E81" s="32" t="s">
        <v>564</v>
      </c>
      <c r="J81" s="39"/>
    </row>
    <row r="82" spans="1:16">
      <c r="A82" s="30" t="s">
        <v>85</v>
      </c>
      <c r="B82" s="30">
        <v>15</v>
      </c>
      <c r="C82" s="31" t="s">
        <v>264</v>
      </c>
      <c r="D82" s="30" t="s">
        <v>87</v>
      </c>
      <c r="E82" s="32" t="s">
        <v>265</v>
      </c>
      <c r="F82" s="33" t="s">
        <v>230</v>
      </c>
      <c r="G82" s="34">
        <v>165</v>
      </c>
      <c r="H82" s="35">
        <v>0</v>
      </c>
      <c r="I82" s="36">
        <f>ROUND(G82*H82,P4)</f>
        <v>0</v>
      </c>
      <c r="J82" s="30"/>
      <c r="O82" s="37">
        <f>I82*0.21</f>
        <v>0</v>
      </c>
      <c r="P82">
        <v>3</v>
      </c>
    </row>
    <row r="83" spans="1:16">
      <c r="A83" s="30" t="s">
        <v>90</v>
      </c>
      <c r="B83" s="38"/>
      <c r="E83" s="41" t="s">
        <v>87</v>
      </c>
      <c r="J83" s="39"/>
    </row>
    <row r="84" spans="1:16" ht="120">
      <c r="A84" s="30" t="s">
        <v>92</v>
      </c>
      <c r="B84" s="38"/>
      <c r="E84" s="40" t="s">
        <v>768</v>
      </c>
      <c r="J84" s="39"/>
    </row>
    <row r="85" spans="1:16">
      <c r="A85" s="30" t="s">
        <v>92</v>
      </c>
      <c r="B85" s="38"/>
      <c r="E85" s="40" t="s">
        <v>769</v>
      </c>
      <c r="J85" s="39"/>
    </row>
    <row r="86" spans="1:16" ht="30">
      <c r="A86" s="30" t="s">
        <v>95</v>
      </c>
      <c r="B86" s="38"/>
      <c r="E86" s="32" t="s">
        <v>268</v>
      </c>
      <c r="J86" s="39"/>
    </row>
    <row r="87" spans="1:16">
      <c r="A87" s="30" t="s">
        <v>85</v>
      </c>
      <c r="B87" s="30">
        <v>16</v>
      </c>
      <c r="C87" s="31" t="s">
        <v>269</v>
      </c>
      <c r="D87" s="30" t="s">
        <v>87</v>
      </c>
      <c r="E87" s="32" t="s">
        <v>270</v>
      </c>
      <c r="F87" s="33" t="s">
        <v>140</v>
      </c>
      <c r="G87" s="34">
        <v>4</v>
      </c>
      <c r="H87" s="35">
        <v>0</v>
      </c>
      <c r="I87" s="36">
        <f>ROUND(G87*H87,P4)</f>
        <v>0</v>
      </c>
      <c r="J87" s="30"/>
      <c r="O87" s="37">
        <f>I87*0.21</f>
        <v>0</v>
      </c>
      <c r="P87">
        <v>3</v>
      </c>
    </row>
    <row r="88" spans="1:16">
      <c r="A88" s="30" t="s">
        <v>90</v>
      </c>
      <c r="B88" s="38"/>
      <c r="E88" s="41" t="s">
        <v>87</v>
      </c>
      <c r="J88" s="39"/>
    </row>
    <row r="89" spans="1:16">
      <c r="A89" s="30" t="s">
        <v>92</v>
      </c>
      <c r="B89" s="38"/>
      <c r="E89" s="40" t="s">
        <v>770</v>
      </c>
      <c r="J89" s="39"/>
    </row>
    <row r="90" spans="1:16">
      <c r="A90" s="30" t="s">
        <v>92</v>
      </c>
      <c r="B90" s="38"/>
      <c r="E90" s="40" t="s">
        <v>716</v>
      </c>
      <c r="J90" s="39"/>
    </row>
    <row r="91" spans="1:16" ht="105">
      <c r="A91" s="30" t="s">
        <v>95</v>
      </c>
      <c r="B91" s="42"/>
      <c r="C91" s="43"/>
      <c r="D91" s="43"/>
      <c r="E91" s="32" t="s">
        <v>273</v>
      </c>
      <c r="F91" s="43"/>
      <c r="G91" s="43"/>
      <c r="H91" s="43"/>
      <c r="I91" s="43"/>
      <c r="J91" s="44"/>
    </row>
  </sheetData>
  <sheetProtection algorithmName="SHA-512" hashValue="ybLfMo9RQfjNzNKd4QeZ79VL+cuGX4ys7/LrEkVu+Wrw1FjbM8z+2Rs+MIC1hmnBLOqeHda2qfBg1ZDRv323Yg==" saltValue="+Of/b8RerWVIO8ozuRP5zsfi3mUpj6Jpz4UfetL0Vf/XQUg8HCAtCk99XlTyaOoV7hfrPwabpSgps38mZwkpoA=="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60"/>
  <sheetViews>
    <sheetView topLeftCell="B1"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11</v>
      </c>
      <c r="I3" s="19">
        <f>SUMIFS(I8:I60,A8:A60,"SD")</f>
        <v>0</v>
      </c>
      <c r="J3" s="15"/>
      <c r="O3">
        <v>0</v>
      </c>
      <c r="P3">
        <v>2</v>
      </c>
    </row>
    <row r="4" spans="1:16">
      <c r="A4" s="3" t="s">
        <v>69</v>
      </c>
      <c r="B4" s="16" t="s">
        <v>70</v>
      </c>
      <c r="C4" s="48" t="s">
        <v>11</v>
      </c>
      <c r="D4" s="49"/>
      <c r="E4" s="17" t="s">
        <v>12</v>
      </c>
      <c r="F4" s="3"/>
      <c r="G4" s="3"/>
      <c r="H4" s="3"/>
      <c r="I4" s="3"/>
      <c r="J4" s="15"/>
      <c r="O4">
        <v>0.12</v>
      </c>
      <c r="P4">
        <v>2</v>
      </c>
    </row>
    <row r="5" spans="1:16">
      <c r="A5" s="52" t="s">
        <v>71</v>
      </c>
      <c r="B5" s="53" t="s">
        <v>72</v>
      </c>
      <c r="C5" s="54" t="s">
        <v>73</v>
      </c>
      <c r="D5" s="54" t="s">
        <v>74</v>
      </c>
      <c r="E5" s="54" t="s">
        <v>75</v>
      </c>
      <c r="F5" s="54" t="s">
        <v>76</v>
      </c>
      <c r="G5" s="54" t="s">
        <v>77</v>
      </c>
      <c r="H5" s="54" t="s">
        <v>78</v>
      </c>
      <c r="I5" s="54"/>
      <c r="J5" s="55" t="s">
        <v>79</v>
      </c>
      <c r="O5">
        <v>0.21</v>
      </c>
    </row>
    <row r="6" spans="1:16">
      <c r="A6" s="52"/>
      <c r="B6" s="53"/>
      <c r="C6" s="54"/>
      <c r="D6" s="54"/>
      <c r="E6" s="54"/>
      <c r="F6" s="54"/>
      <c r="G6" s="54"/>
      <c r="H6" s="7" t="s">
        <v>80</v>
      </c>
      <c r="I6" s="7" t="s">
        <v>81</v>
      </c>
      <c r="J6" s="55"/>
    </row>
    <row r="7" spans="1:16">
      <c r="A7" s="22">
        <v>0</v>
      </c>
      <c r="B7" s="20">
        <v>1</v>
      </c>
      <c r="C7" s="23">
        <v>2</v>
      </c>
      <c r="D7" s="7">
        <v>3</v>
      </c>
      <c r="E7" s="23">
        <v>4</v>
      </c>
      <c r="F7" s="7">
        <v>5</v>
      </c>
      <c r="G7" s="7">
        <v>6</v>
      </c>
      <c r="H7" s="7">
        <v>7</v>
      </c>
      <c r="I7" s="23">
        <v>8</v>
      </c>
      <c r="J7" s="21">
        <v>9</v>
      </c>
    </row>
    <row r="8" spans="1:16">
      <c r="A8" s="24" t="s">
        <v>82</v>
      </c>
      <c r="B8" s="25"/>
      <c r="C8" s="26" t="s">
        <v>83</v>
      </c>
      <c r="D8" s="27"/>
      <c r="E8" s="24" t="s">
        <v>84</v>
      </c>
      <c r="F8" s="27"/>
      <c r="G8" s="27"/>
      <c r="H8" s="27"/>
      <c r="I8" s="28">
        <f>SUMIFS(I9:I60,A9:A60,"P")</f>
        <v>0</v>
      </c>
      <c r="J8" s="29"/>
    </row>
    <row r="9" spans="1:16">
      <c r="A9" s="30" t="s">
        <v>85</v>
      </c>
      <c r="B9" s="30">
        <v>1</v>
      </c>
      <c r="C9" s="31" t="s">
        <v>86</v>
      </c>
      <c r="D9" s="30" t="s">
        <v>87</v>
      </c>
      <c r="E9" s="32" t="s">
        <v>88</v>
      </c>
      <c r="F9" s="33" t="s">
        <v>89</v>
      </c>
      <c r="G9" s="34">
        <v>1</v>
      </c>
      <c r="H9" s="35">
        <v>0</v>
      </c>
      <c r="I9" s="36">
        <f>ROUND(G9*H9,P4)</f>
        <v>0</v>
      </c>
      <c r="J9" s="30"/>
      <c r="O9" s="37">
        <f>I9*0.21</f>
        <v>0</v>
      </c>
      <c r="P9">
        <v>3</v>
      </c>
    </row>
    <row r="10" spans="1:16">
      <c r="A10" s="30" t="s">
        <v>90</v>
      </c>
      <c r="B10" s="38"/>
      <c r="E10" s="32" t="s">
        <v>91</v>
      </c>
      <c r="J10" s="39"/>
    </row>
    <row r="11" spans="1:16">
      <c r="A11" s="30" t="s">
        <v>92</v>
      </c>
      <c r="B11" s="38"/>
      <c r="E11" s="40" t="s">
        <v>93</v>
      </c>
      <c r="J11" s="39"/>
    </row>
    <row r="12" spans="1:16">
      <c r="A12" s="30" t="s">
        <v>92</v>
      </c>
      <c r="B12" s="38"/>
      <c r="E12" s="40" t="s">
        <v>94</v>
      </c>
      <c r="J12" s="39"/>
    </row>
    <row r="13" spans="1:16">
      <c r="A13" s="30" t="s">
        <v>95</v>
      </c>
      <c r="B13" s="38"/>
      <c r="E13" s="32" t="s">
        <v>96</v>
      </c>
      <c r="J13" s="39"/>
    </row>
    <row r="14" spans="1:16">
      <c r="A14" s="30" t="s">
        <v>85</v>
      </c>
      <c r="B14" s="30">
        <v>2</v>
      </c>
      <c r="C14" s="31" t="s">
        <v>97</v>
      </c>
      <c r="D14" s="30" t="s">
        <v>87</v>
      </c>
      <c r="E14" s="32" t="s">
        <v>98</v>
      </c>
      <c r="F14" s="33" t="s">
        <v>99</v>
      </c>
      <c r="G14" s="34">
        <v>1</v>
      </c>
      <c r="H14" s="35">
        <v>0</v>
      </c>
      <c r="I14" s="36">
        <f>ROUND(G14*H14,P4)</f>
        <v>0</v>
      </c>
      <c r="J14" s="30"/>
      <c r="O14" s="37">
        <f>I14*0.21</f>
        <v>0</v>
      </c>
      <c r="P14">
        <v>3</v>
      </c>
    </row>
    <row r="15" spans="1:16" ht="30">
      <c r="A15" s="30" t="s">
        <v>90</v>
      </c>
      <c r="B15" s="38"/>
      <c r="E15" s="32" t="s">
        <v>100</v>
      </c>
      <c r="J15" s="39"/>
    </row>
    <row r="16" spans="1:16" ht="30">
      <c r="A16" s="30" t="s">
        <v>95</v>
      </c>
      <c r="B16" s="38"/>
      <c r="E16" s="32" t="s">
        <v>101</v>
      </c>
      <c r="J16" s="39"/>
    </row>
    <row r="17" spans="1:16">
      <c r="A17" s="30" t="s">
        <v>85</v>
      </c>
      <c r="B17" s="30">
        <v>3</v>
      </c>
      <c r="C17" s="31" t="s">
        <v>102</v>
      </c>
      <c r="D17" s="30" t="s">
        <v>87</v>
      </c>
      <c r="E17" s="32" t="s">
        <v>103</v>
      </c>
      <c r="F17" s="33" t="s">
        <v>99</v>
      </c>
      <c r="G17" s="34">
        <v>1</v>
      </c>
      <c r="H17" s="35">
        <v>0</v>
      </c>
      <c r="I17" s="36">
        <f>ROUND(G17*H17,P4)</f>
        <v>0</v>
      </c>
      <c r="J17" s="30"/>
      <c r="O17" s="37">
        <f>I17*0.21</f>
        <v>0</v>
      </c>
      <c r="P17">
        <v>3</v>
      </c>
    </row>
    <row r="18" spans="1:16" ht="30">
      <c r="A18" s="30" t="s">
        <v>90</v>
      </c>
      <c r="B18" s="38"/>
      <c r="E18" s="32" t="s">
        <v>104</v>
      </c>
      <c r="J18" s="39"/>
    </row>
    <row r="19" spans="1:16" ht="30">
      <c r="A19" s="30" t="s">
        <v>95</v>
      </c>
      <c r="B19" s="38"/>
      <c r="E19" s="32" t="s">
        <v>105</v>
      </c>
      <c r="J19" s="39"/>
    </row>
    <row r="20" spans="1:16">
      <c r="A20" s="30" t="s">
        <v>85</v>
      </c>
      <c r="B20" s="30">
        <v>4</v>
      </c>
      <c r="C20" s="31" t="s">
        <v>106</v>
      </c>
      <c r="D20" s="30" t="s">
        <v>87</v>
      </c>
      <c r="E20" s="32" t="s">
        <v>107</v>
      </c>
      <c r="F20" s="33" t="s">
        <v>108</v>
      </c>
      <c r="G20" s="34">
        <v>1</v>
      </c>
      <c r="H20" s="35">
        <v>0</v>
      </c>
      <c r="I20" s="36">
        <f>ROUND(G20*H20,P4)</f>
        <v>0</v>
      </c>
      <c r="J20" s="30"/>
      <c r="O20" s="37">
        <f>I20*0.21</f>
        <v>0</v>
      </c>
      <c r="P20">
        <v>3</v>
      </c>
    </row>
    <row r="21" spans="1:16" ht="30">
      <c r="A21" s="30" t="s">
        <v>90</v>
      </c>
      <c r="B21" s="38"/>
      <c r="E21" s="32" t="s">
        <v>109</v>
      </c>
      <c r="J21" s="39"/>
    </row>
    <row r="22" spans="1:16" ht="60">
      <c r="A22" s="30" t="s">
        <v>95</v>
      </c>
      <c r="B22" s="38"/>
      <c r="E22" s="32" t="s">
        <v>110</v>
      </c>
      <c r="J22" s="39"/>
    </row>
    <row r="23" spans="1:16">
      <c r="A23" s="30" t="s">
        <v>85</v>
      </c>
      <c r="B23" s="30">
        <v>5</v>
      </c>
      <c r="C23" s="31" t="s">
        <v>111</v>
      </c>
      <c r="D23" s="30" t="s">
        <v>87</v>
      </c>
      <c r="E23" s="32" t="s">
        <v>112</v>
      </c>
      <c r="F23" s="33" t="s">
        <v>108</v>
      </c>
      <c r="G23" s="34">
        <v>1</v>
      </c>
      <c r="H23" s="35">
        <v>0</v>
      </c>
      <c r="I23" s="36">
        <f>ROUND(G23*H23,P4)</f>
        <v>0</v>
      </c>
      <c r="J23" s="30"/>
      <c r="O23" s="37">
        <f>I23*0.21</f>
        <v>0</v>
      </c>
      <c r="P23">
        <v>3</v>
      </c>
    </row>
    <row r="24" spans="1:16" ht="30">
      <c r="A24" s="30" t="s">
        <v>90</v>
      </c>
      <c r="B24" s="38"/>
      <c r="E24" s="32" t="s">
        <v>113</v>
      </c>
      <c r="J24" s="39"/>
    </row>
    <row r="25" spans="1:16" ht="30">
      <c r="A25" s="30" t="s">
        <v>95</v>
      </c>
      <c r="B25" s="38"/>
      <c r="E25" s="32" t="s">
        <v>114</v>
      </c>
      <c r="J25" s="39"/>
    </row>
    <row r="26" spans="1:16" ht="30">
      <c r="A26" s="30" t="s">
        <v>85</v>
      </c>
      <c r="B26" s="30">
        <v>6</v>
      </c>
      <c r="C26" s="31" t="s">
        <v>115</v>
      </c>
      <c r="D26" s="30" t="s">
        <v>87</v>
      </c>
      <c r="E26" s="32" t="s">
        <v>116</v>
      </c>
      <c r="F26" s="33" t="s">
        <v>108</v>
      </c>
      <c r="G26" s="34">
        <v>1</v>
      </c>
      <c r="H26" s="35">
        <v>0</v>
      </c>
      <c r="I26" s="36">
        <f>ROUND(G26*H26,P4)</f>
        <v>0</v>
      </c>
      <c r="J26" s="30"/>
      <c r="O26" s="37">
        <f>I26*0.21</f>
        <v>0</v>
      </c>
      <c r="P26">
        <v>3</v>
      </c>
    </row>
    <row r="27" spans="1:16" ht="45">
      <c r="A27" s="30" t="s">
        <v>90</v>
      </c>
      <c r="B27" s="38"/>
      <c r="E27" s="32" t="s">
        <v>117</v>
      </c>
      <c r="J27" s="39"/>
    </row>
    <row r="28" spans="1:16" ht="30">
      <c r="A28" s="30" t="s">
        <v>95</v>
      </c>
      <c r="B28" s="38"/>
      <c r="E28" s="32" t="s">
        <v>114</v>
      </c>
      <c r="J28" s="39"/>
    </row>
    <row r="29" spans="1:16">
      <c r="A29" s="30" t="s">
        <v>85</v>
      </c>
      <c r="B29" s="30">
        <v>7</v>
      </c>
      <c r="C29" s="31" t="s">
        <v>115</v>
      </c>
      <c r="D29" s="30" t="s">
        <v>118</v>
      </c>
      <c r="E29" s="32" t="s">
        <v>119</v>
      </c>
      <c r="F29" s="33" t="s">
        <v>99</v>
      </c>
      <c r="G29" s="34">
        <v>1</v>
      </c>
      <c r="H29" s="35">
        <v>0</v>
      </c>
      <c r="I29" s="36">
        <f>ROUND(G29*H29,P4)</f>
        <v>0</v>
      </c>
      <c r="J29" s="30"/>
      <c r="O29" s="37">
        <f>I29*0.21</f>
        <v>0</v>
      </c>
      <c r="P29">
        <v>3</v>
      </c>
    </row>
    <row r="30" spans="1:16" ht="75">
      <c r="A30" s="30" t="s">
        <v>90</v>
      </c>
      <c r="B30" s="38"/>
      <c r="E30" s="32" t="s">
        <v>120</v>
      </c>
      <c r="J30" s="39"/>
    </row>
    <row r="31" spans="1:16" ht="30">
      <c r="A31" s="30" t="s">
        <v>95</v>
      </c>
      <c r="B31" s="38"/>
      <c r="E31" s="32" t="s">
        <v>114</v>
      </c>
      <c r="J31" s="39"/>
    </row>
    <row r="32" spans="1:16">
      <c r="A32" s="30" t="s">
        <v>85</v>
      </c>
      <c r="B32" s="30">
        <v>8</v>
      </c>
      <c r="C32" s="31" t="s">
        <v>115</v>
      </c>
      <c r="D32" s="30" t="s">
        <v>121</v>
      </c>
      <c r="E32" s="32" t="s">
        <v>122</v>
      </c>
      <c r="F32" s="33" t="s">
        <v>99</v>
      </c>
      <c r="G32" s="34">
        <v>1</v>
      </c>
      <c r="H32" s="35">
        <v>0</v>
      </c>
      <c r="I32" s="36">
        <f>ROUND(G32*H32,P4)</f>
        <v>0</v>
      </c>
      <c r="J32" s="30"/>
      <c r="O32" s="37">
        <f>I32*0.21</f>
        <v>0</v>
      </c>
      <c r="P32">
        <v>3</v>
      </c>
    </row>
    <row r="33" spans="1:16" ht="300">
      <c r="A33" s="30" t="s">
        <v>90</v>
      </c>
      <c r="B33" s="38"/>
      <c r="E33" s="32" t="s">
        <v>123</v>
      </c>
      <c r="J33" s="39"/>
    </row>
    <row r="34" spans="1:16" ht="375">
      <c r="A34" s="30" t="s">
        <v>92</v>
      </c>
      <c r="B34" s="38"/>
      <c r="E34" s="40" t="s">
        <v>124</v>
      </c>
      <c r="J34" s="39"/>
    </row>
    <row r="35" spans="1:16">
      <c r="A35" s="30" t="s">
        <v>92</v>
      </c>
      <c r="B35" s="38"/>
      <c r="E35" s="40" t="s">
        <v>94</v>
      </c>
      <c r="J35" s="39"/>
    </row>
    <row r="36" spans="1:16" ht="30">
      <c r="A36" s="30" t="s">
        <v>95</v>
      </c>
      <c r="B36" s="38"/>
      <c r="E36" s="32" t="s">
        <v>114</v>
      </c>
      <c r="J36" s="39"/>
    </row>
    <row r="37" spans="1:16">
      <c r="A37" s="30" t="s">
        <v>85</v>
      </c>
      <c r="B37" s="30">
        <v>9</v>
      </c>
      <c r="C37" s="31" t="s">
        <v>125</v>
      </c>
      <c r="D37" s="30" t="s">
        <v>87</v>
      </c>
      <c r="E37" s="32" t="s">
        <v>126</v>
      </c>
      <c r="F37" s="33" t="s">
        <v>99</v>
      </c>
      <c r="G37" s="34">
        <v>1</v>
      </c>
      <c r="H37" s="35">
        <v>0</v>
      </c>
      <c r="I37" s="36">
        <f>ROUND(G37*H37,P4)</f>
        <v>0</v>
      </c>
      <c r="J37" s="30"/>
      <c r="O37" s="37">
        <f>I37*0.21</f>
        <v>0</v>
      </c>
      <c r="P37">
        <v>3</v>
      </c>
    </row>
    <row r="38" spans="1:16">
      <c r="A38" s="30" t="s">
        <v>90</v>
      </c>
      <c r="B38" s="38"/>
      <c r="E38" s="32" t="s">
        <v>127</v>
      </c>
      <c r="J38" s="39"/>
    </row>
    <row r="39" spans="1:16" ht="30">
      <c r="A39" s="30" t="s">
        <v>95</v>
      </c>
      <c r="B39" s="38"/>
      <c r="E39" s="32" t="s">
        <v>114</v>
      </c>
      <c r="J39" s="39"/>
    </row>
    <row r="40" spans="1:16">
      <c r="A40" s="30" t="s">
        <v>85</v>
      </c>
      <c r="B40" s="30">
        <v>10</v>
      </c>
      <c r="C40" s="31" t="s">
        <v>128</v>
      </c>
      <c r="D40" s="30" t="s">
        <v>87</v>
      </c>
      <c r="E40" s="32" t="s">
        <v>129</v>
      </c>
      <c r="F40" s="33" t="s">
        <v>99</v>
      </c>
      <c r="G40" s="34">
        <v>1</v>
      </c>
      <c r="H40" s="35">
        <v>0</v>
      </c>
      <c r="I40" s="36">
        <f>ROUND(G40*H40,P4)</f>
        <v>0</v>
      </c>
      <c r="J40" s="30"/>
      <c r="O40" s="37">
        <f>I40*0.21</f>
        <v>0</v>
      </c>
      <c r="P40">
        <v>3</v>
      </c>
    </row>
    <row r="41" spans="1:16">
      <c r="A41" s="30" t="s">
        <v>90</v>
      </c>
      <c r="B41" s="38"/>
      <c r="E41" s="32" t="s">
        <v>130</v>
      </c>
      <c r="J41" s="39"/>
    </row>
    <row r="42" spans="1:16" ht="105">
      <c r="A42" s="30" t="s">
        <v>95</v>
      </c>
      <c r="B42" s="38"/>
      <c r="E42" s="32" t="s">
        <v>131</v>
      </c>
      <c r="J42" s="39"/>
    </row>
    <row r="43" spans="1:16">
      <c r="A43" s="30" t="s">
        <v>85</v>
      </c>
      <c r="B43" s="30">
        <v>11</v>
      </c>
      <c r="C43" s="31" t="s">
        <v>132</v>
      </c>
      <c r="D43" s="30" t="s">
        <v>87</v>
      </c>
      <c r="E43" s="32" t="s">
        <v>133</v>
      </c>
      <c r="F43" s="33" t="s">
        <v>134</v>
      </c>
      <c r="G43" s="34">
        <v>100</v>
      </c>
      <c r="H43" s="35">
        <v>0</v>
      </c>
      <c r="I43" s="36">
        <f>ROUND(G43*H43,P4)</f>
        <v>0</v>
      </c>
      <c r="J43" s="30"/>
      <c r="O43" s="37">
        <f>I43*0.21</f>
        <v>0</v>
      </c>
      <c r="P43">
        <v>3</v>
      </c>
    </row>
    <row r="44" spans="1:16" ht="45">
      <c r="A44" s="30" t="s">
        <v>90</v>
      </c>
      <c r="B44" s="38"/>
      <c r="E44" s="32" t="s">
        <v>135</v>
      </c>
      <c r="J44" s="39"/>
    </row>
    <row r="45" spans="1:16" ht="30">
      <c r="A45" s="30" t="s">
        <v>95</v>
      </c>
      <c r="B45" s="38"/>
      <c r="E45" s="32" t="s">
        <v>136</v>
      </c>
      <c r="J45" s="39"/>
    </row>
    <row r="46" spans="1:16">
      <c r="A46" s="30" t="s">
        <v>85</v>
      </c>
      <c r="B46" s="30">
        <v>12</v>
      </c>
      <c r="C46" s="31" t="s">
        <v>137</v>
      </c>
      <c r="D46" s="30" t="s">
        <v>138</v>
      </c>
      <c r="E46" s="32" t="s">
        <v>139</v>
      </c>
      <c r="F46" s="33" t="s">
        <v>140</v>
      </c>
      <c r="G46" s="34">
        <v>1</v>
      </c>
      <c r="H46" s="35">
        <v>0</v>
      </c>
      <c r="I46" s="36">
        <f>ROUND(G46*H46,P4)</f>
        <v>0</v>
      </c>
      <c r="J46" s="30"/>
      <c r="O46" s="37">
        <f>I46*0.21</f>
        <v>0</v>
      </c>
      <c r="P46">
        <v>3</v>
      </c>
    </row>
    <row r="47" spans="1:16" ht="75">
      <c r="A47" s="30" t="s">
        <v>90</v>
      </c>
      <c r="B47" s="38"/>
      <c r="E47" s="32" t="s">
        <v>141</v>
      </c>
      <c r="J47" s="39"/>
    </row>
    <row r="48" spans="1:16" ht="105">
      <c r="A48" s="30" t="s">
        <v>95</v>
      </c>
      <c r="B48" s="38"/>
      <c r="E48" s="32" t="s">
        <v>142</v>
      </c>
      <c r="J48" s="39"/>
    </row>
    <row r="49" spans="1:16">
      <c r="A49" s="30" t="s">
        <v>85</v>
      </c>
      <c r="B49" s="30">
        <v>13</v>
      </c>
      <c r="C49" s="31" t="s">
        <v>137</v>
      </c>
      <c r="D49" s="30" t="s">
        <v>143</v>
      </c>
      <c r="E49" s="32" t="s">
        <v>139</v>
      </c>
      <c r="F49" s="33" t="s">
        <v>140</v>
      </c>
      <c r="G49" s="34">
        <v>2</v>
      </c>
      <c r="H49" s="35">
        <v>0</v>
      </c>
      <c r="I49" s="36">
        <f>ROUND(G49*H49,P4)</f>
        <v>0</v>
      </c>
      <c r="J49" s="30"/>
      <c r="O49" s="37">
        <f>I49*0.21</f>
        <v>0</v>
      </c>
      <c r="P49">
        <v>3</v>
      </c>
    </row>
    <row r="50" spans="1:16" ht="75">
      <c r="A50" s="30" t="s">
        <v>90</v>
      </c>
      <c r="B50" s="38"/>
      <c r="E50" s="32" t="s">
        <v>144</v>
      </c>
      <c r="J50" s="39"/>
    </row>
    <row r="51" spans="1:16" ht="105">
      <c r="A51" s="30" t="s">
        <v>95</v>
      </c>
      <c r="B51" s="38"/>
      <c r="E51" s="32" t="s">
        <v>142</v>
      </c>
      <c r="J51" s="39"/>
    </row>
    <row r="52" spans="1:16">
      <c r="A52" s="30" t="s">
        <v>85</v>
      </c>
      <c r="B52" s="30">
        <v>14</v>
      </c>
      <c r="C52" s="31" t="s">
        <v>137</v>
      </c>
      <c r="D52" s="30" t="s">
        <v>145</v>
      </c>
      <c r="E52" s="32" t="s">
        <v>139</v>
      </c>
      <c r="F52" s="33" t="s">
        <v>140</v>
      </c>
      <c r="G52" s="34">
        <v>1</v>
      </c>
      <c r="H52" s="35">
        <v>0</v>
      </c>
      <c r="I52" s="36">
        <f>ROUND(G52*H52,P4)</f>
        <v>0</v>
      </c>
      <c r="J52" s="30"/>
      <c r="O52" s="37">
        <f>I52*0.21</f>
        <v>0</v>
      </c>
      <c r="P52">
        <v>3</v>
      </c>
    </row>
    <row r="53" spans="1:16" ht="90">
      <c r="A53" s="30" t="s">
        <v>90</v>
      </c>
      <c r="B53" s="38"/>
      <c r="E53" s="32" t="s">
        <v>146</v>
      </c>
      <c r="J53" s="39"/>
    </row>
    <row r="54" spans="1:16" ht="105">
      <c r="A54" s="30" t="s">
        <v>95</v>
      </c>
      <c r="B54" s="38"/>
      <c r="E54" s="32" t="s">
        <v>147</v>
      </c>
      <c r="J54" s="39"/>
    </row>
    <row r="55" spans="1:16">
      <c r="A55" s="30" t="s">
        <v>85</v>
      </c>
      <c r="B55" s="30">
        <v>15</v>
      </c>
      <c r="C55" s="31" t="s">
        <v>148</v>
      </c>
      <c r="D55" s="30" t="s">
        <v>87</v>
      </c>
      <c r="E55" s="32" t="s">
        <v>149</v>
      </c>
      <c r="F55" s="33" t="s">
        <v>99</v>
      </c>
      <c r="G55" s="34">
        <v>1</v>
      </c>
      <c r="H55" s="35">
        <v>0</v>
      </c>
      <c r="I55" s="36">
        <f>ROUND(G55*H55,P4)</f>
        <v>0</v>
      </c>
      <c r="J55" s="30"/>
      <c r="O55" s="37">
        <f>I55*0.21</f>
        <v>0</v>
      </c>
      <c r="P55">
        <v>3</v>
      </c>
    </row>
    <row r="56" spans="1:16">
      <c r="A56" s="30" t="s">
        <v>90</v>
      </c>
      <c r="B56" s="38"/>
      <c r="E56" s="41" t="s">
        <v>87</v>
      </c>
      <c r="J56" s="39"/>
    </row>
    <row r="57" spans="1:16" ht="30">
      <c r="A57" s="30" t="s">
        <v>95</v>
      </c>
      <c r="B57" s="38"/>
      <c r="E57" s="32" t="s">
        <v>150</v>
      </c>
      <c r="J57" s="39"/>
    </row>
    <row r="58" spans="1:16">
      <c r="A58" s="30" t="s">
        <v>85</v>
      </c>
      <c r="B58" s="30">
        <v>16</v>
      </c>
      <c r="C58" s="31" t="s">
        <v>151</v>
      </c>
      <c r="D58" s="30" t="s">
        <v>87</v>
      </c>
      <c r="E58" s="32" t="s">
        <v>152</v>
      </c>
      <c r="F58" s="33" t="s">
        <v>99</v>
      </c>
      <c r="G58" s="34">
        <v>1</v>
      </c>
      <c r="H58" s="35">
        <v>0</v>
      </c>
      <c r="I58" s="36">
        <f>ROUND(G58*H58,P4)</f>
        <v>0</v>
      </c>
      <c r="J58" s="30"/>
      <c r="O58" s="37">
        <f>I58*0.21</f>
        <v>0</v>
      </c>
      <c r="P58">
        <v>3</v>
      </c>
    </row>
    <row r="59" spans="1:16" ht="45">
      <c r="A59" s="30" t="s">
        <v>90</v>
      </c>
      <c r="B59" s="38"/>
      <c r="E59" s="32" t="s">
        <v>153</v>
      </c>
      <c r="J59" s="39"/>
    </row>
    <row r="60" spans="1:16" ht="30">
      <c r="A60" s="30" t="s">
        <v>95</v>
      </c>
      <c r="B60" s="42"/>
      <c r="C60" s="43"/>
      <c r="D60" s="43"/>
      <c r="E60" s="32" t="s">
        <v>154</v>
      </c>
      <c r="F60" s="43"/>
      <c r="G60" s="43"/>
      <c r="H60" s="43"/>
      <c r="I60" s="43"/>
      <c r="J60" s="44"/>
    </row>
  </sheetData>
  <sheetProtection algorithmName="SHA-512" hashValue="HsXgbWl2d2xLlbdf9chm8fgJ/tLb79CSluAu8bIjJ/KChaeIp5XHdHKvaOvkA4XIF9KMAR3Fk5wCsnJID0cEiw==" saltValue="px1g0bVo3SqUbz/AoQ29MkxT+XLs7WZiSnu/FNgeQlAZuiqL3gO/QVLzU4kBeCmf44AFX23aNu8lYvjEcDeSWw==" spinCount="100000" sheet="1" objects="1" scenarios="1"/>
  <mergeCells count="11">
    <mergeCell ref="E5:E6"/>
    <mergeCell ref="F5:F6"/>
    <mergeCell ref="G5:G6"/>
    <mergeCell ref="H5:I5"/>
    <mergeCell ref="J5:J6"/>
    <mergeCell ref="C3:D3"/>
    <mergeCell ref="C4:D4"/>
    <mergeCell ref="A5:A6"/>
    <mergeCell ref="B5:B6"/>
    <mergeCell ref="C5:C6"/>
    <mergeCell ref="D5:D6"/>
  </mergeCells>
  <pageMargins left="0" right="0" top="0" bottom="0" header="0" footer="0"/>
  <pageSetup fitToHeight="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155"/>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36</v>
      </c>
      <c r="I3" s="19">
        <f>SUMIFS(I10:I155,A10:A155,"SD")</f>
        <v>0</v>
      </c>
      <c r="J3" s="15"/>
      <c r="O3">
        <v>0</v>
      </c>
      <c r="P3">
        <v>2</v>
      </c>
    </row>
    <row r="4" spans="1:16">
      <c r="A4" s="3" t="s">
        <v>69</v>
      </c>
      <c r="B4" s="16" t="s">
        <v>155</v>
      </c>
      <c r="C4" s="48" t="s">
        <v>737</v>
      </c>
      <c r="D4" s="49"/>
      <c r="E4" s="17" t="s">
        <v>738</v>
      </c>
      <c r="F4" s="3"/>
      <c r="G4" s="3"/>
      <c r="H4" s="3"/>
      <c r="I4" s="3"/>
      <c r="J4" s="15"/>
      <c r="O4">
        <v>0.12</v>
      </c>
      <c r="P4">
        <v>2</v>
      </c>
    </row>
    <row r="5" spans="1:16">
      <c r="A5" s="3" t="s">
        <v>158</v>
      </c>
      <c r="B5" s="16" t="s">
        <v>155</v>
      </c>
      <c r="C5" s="48" t="s">
        <v>36</v>
      </c>
      <c r="D5" s="49"/>
      <c r="E5" s="17" t="s">
        <v>279</v>
      </c>
      <c r="F5" s="3"/>
      <c r="G5" s="3"/>
      <c r="H5" s="3"/>
      <c r="I5" s="3"/>
      <c r="J5" s="15"/>
      <c r="O5">
        <v>0.21</v>
      </c>
    </row>
    <row r="6" spans="1:16">
      <c r="A6" s="3" t="s">
        <v>280</v>
      </c>
      <c r="B6" s="16" t="s">
        <v>70</v>
      </c>
      <c r="C6" s="48" t="s">
        <v>36</v>
      </c>
      <c r="D6" s="49"/>
      <c r="E6" s="17" t="s">
        <v>18</v>
      </c>
      <c r="F6" s="3"/>
      <c r="G6" s="3"/>
      <c r="H6" s="3"/>
      <c r="I6" s="3"/>
      <c r="J6" s="15"/>
    </row>
    <row r="7" spans="1:16">
      <c r="A7" s="52" t="s">
        <v>71</v>
      </c>
      <c r="B7" s="53" t="s">
        <v>72</v>
      </c>
      <c r="C7" s="54" t="s">
        <v>73</v>
      </c>
      <c r="D7" s="54" t="s">
        <v>74</v>
      </c>
      <c r="E7" s="54" t="s">
        <v>75</v>
      </c>
      <c r="F7" s="54" t="s">
        <v>76</v>
      </c>
      <c r="G7" s="54" t="s">
        <v>77</v>
      </c>
      <c r="H7" s="54" t="s">
        <v>78</v>
      </c>
      <c r="I7" s="54"/>
      <c r="J7" s="55" t="s">
        <v>79</v>
      </c>
    </row>
    <row r="8" spans="1:16">
      <c r="A8" s="52"/>
      <c r="B8" s="53"/>
      <c r="C8" s="54"/>
      <c r="D8" s="54"/>
      <c r="E8" s="54"/>
      <c r="F8" s="54"/>
      <c r="G8" s="54"/>
      <c r="H8" s="7" t="s">
        <v>80</v>
      </c>
      <c r="I8" s="7" t="s">
        <v>81</v>
      </c>
      <c r="J8" s="55"/>
    </row>
    <row r="9" spans="1:16">
      <c r="A9" s="22">
        <v>0</v>
      </c>
      <c r="B9" s="20">
        <v>1</v>
      </c>
      <c r="C9" s="23">
        <v>2</v>
      </c>
      <c r="D9" s="7">
        <v>3</v>
      </c>
      <c r="E9" s="23">
        <v>4</v>
      </c>
      <c r="F9" s="7">
        <v>5</v>
      </c>
      <c r="G9" s="7">
        <v>6</v>
      </c>
      <c r="H9" s="7">
        <v>7</v>
      </c>
      <c r="I9" s="23">
        <v>8</v>
      </c>
      <c r="J9" s="21">
        <v>9</v>
      </c>
    </row>
    <row r="10" spans="1:16">
      <c r="A10" s="24" t="s">
        <v>82</v>
      </c>
      <c r="B10" s="25"/>
      <c r="C10" s="26" t="s">
        <v>83</v>
      </c>
      <c r="D10" s="27"/>
      <c r="E10" s="24" t="s">
        <v>84</v>
      </c>
      <c r="F10" s="27"/>
      <c r="G10" s="27"/>
      <c r="H10" s="27"/>
      <c r="I10" s="28">
        <f>SUMIFS(I11:I15,A11:A15,"P")</f>
        <v>0</v>
      </c>
      <c r="J10" s="29"/>
    </row>
    <row r="11" spans="1:16">
      <c r="A11" s="30" t="s">
        <v>85</v>
      </c>
      <c r="B11" s="30">
        <v>1</v>
      </c>
      <c r="C11" s="31" t="s">
        <v>159</v>
      </c>
      <c r="D11" s="30" t="s">
        <v>87</v>
      </c>
      <c r="E11" s="32" t="s">
        <v>160</v>
      </c>
      <c r="F11" s="33" t="s">
        <v>161</v>
      </c>
      <c r="G11" s="34">
        <v>291.60000000000002</v>
      </c>
      <c r="H11" s="35">
        <v>0</v>
      </c>
      <c r="I11" s="36">
        <f>ROUND(G11*H11,P4)</f>
        <v>0</v>
      </c>
      <c r="J11" s="30"/>
      <c r="O11" s="37">
        <f>I11*0.21</f>
        <v>0</v>
      </c>
      <c r="P11">
        <v>3</v>
      </c>
    </row>
    <row r="12" spans="1:16">
      <c r="A12" s="30" t="s">
        <v>90</v>
      </c>
      <c r="B12" s="38"/>
      <c r="E12" s="32" t="s">
        <v>195</v>
      </c>
      <c r="J12" s="39"/>
    </row>
    <row r="13" spans="1:16" ht="45">
      <c r="A13" s="30" t="s">
        <v>92</v>
      </c>
      <c r="B13" s="38"/>
      <c r="E13" s="40" t="s">
        <v>771</v>
      </c>
      <c r="J13" s="39"/>
    </row>
    <row r="14" spans="1:16">
      <c r="A14" s="30" t="s">
        <v>92</v>
      </c>
      <c r="B14" s="38"/>
      <c r="E14" s="40" t="s">
        <v>772</v>
      </c>
      <c r="J14" s="39"/>
    </row>
    <row r="15" spans="1:16" ht="30">
      <c r="A15" s="30" t="s">
        <v>95</v>
      </c>
      <c r="B15" s="38"/>
      <c r="E15" s="32" t="s">
        <v>165</v>
      </c>
      <c r="J15" s="39"/>
    </row>
    <row r="16" spans="1:16">
      <c r="A16" s="24" t="s">
        <v>82</v>
      </c>
      <c r="B16" s="25"/>
      <c r="C16" s="26" t="s">
        <v>166</v>
      </c>
      <c r="D16" s="27"/>
      <c r="E16" s="24" t="s">
        <v>167</v>
      </c>
      <c r="F16" s="27"/>
      <c r="G16" s="27"/>
      <c r="H16" s="27"/>
      <c r="I16" s="28">
        <f>SUMIFS(I17:I41,A17:A41,"P")</f>
        <v>0</v>
      </c>
      <c r="J16" s="29"/>
    </row>
    <row r="17" spans="1:16" ht="30">
      <c r="A17" s="30" t="s">
        <v>85</v>
      </c>
      <c r="B17" s="30">
        <v>2</v>
      </c>
      <c r="C17" s="31" t="s">
        <v>287</v>
      </c>
      <c r="D17" s="30" t="s">
        <v>87</v>
      </c>
      <c r="E17" s="32" t="s">
        <v>288</v>
      </c>
      <c r="F17" s="33" t="s">
        <v>170</v>
      </c>
      <c r="G17" s="34">
        <v>36</v>
      </c>
      <c r="H17" s="35">
        <v>0</v>
      </c>
      <c r="I17" s="36">
        <f>ROUND(G17*H17,P4)</f>
        <v>0</v>
      </c>
      <c r="J17" s="30"/>
      <c r="O17" s="37">
        <f>I17*0.21</f>
        <v>0</v>
      </c>
      <c r="P17">
        <v>3</v>
      </c>
    </row>
    <row r="18" spans="1:16">
      <c r="A18" s="30" t="s">
        <v>90</v>
      </c>
      <c r="B18" s="38"/>
      <c r="E18" s="41" t="s">
        <v>87</v>
      </c>
      <c r="J18" s="39"/>
    </row>
    <row r="19" spans="1:16" ht="60">
      <c r="A19" s="30" t="s">
        <v>92</v>
      </c>
      <c r="B19" s="38"/>
      <c r="E19" s="40" t="s">
        <v>773</v>
      </c>
      <c r="J19" s="39"/>
    </row>
    <row r="20" spans="1:16">
      <c r="A20" s="30" t="s">
        <v>92</v>
      </c>
      <c r="B20" s="38"/>
      <c r="E20" s="40" t="s">
        <v>774</v>
      </c>
      <c r="J20" s="39"/>
    </row>
    <row r="21" spans="1:16" ht="405">
      <c r="A21" s="30" t="s">
        <v>95</v>
      </c>
      <c r="B21" s="38"/>
      <c r="E21" s="32" t="s">
        <v>291</v>
      </c>
      <c r="J21" s="39"/>
    </row>
    <row r="22" spans="1:16">
      <c r="A22" s="30" t="s">
        <v>85</v>
      </c>
      <c r="B22" s="30">
        <v>3</v>
      </c>
      <c r="C22" s="31" t="s">
        <v>293</v>
      </c>
      <c r="D22" s="30" t="s">
        <v>87</v>
      </c>
      <c r="E22" s="32" t="s">
        <v>294</v>
      </c>
      <c r="F22" s="33" t="s">
        <v>170</v>
      </c>
      <c r="G22" s="34">
        <v>21.6</v>
      </c>
      <c r="H22" s="35">
        <v>0</v>
      </c>
      <c r="I22" s="36">
        <f>ROUND(G22*H22,P4)</f>
        <v>0</v>
      </c>
      <c r="J22" s="30"/>
      <c r="O22" s="37">
        <f>I22*0.21</f>
        <v>0</v>
      </c>
      <c r="P22">
        <v>3</v>
      </c>
    </row>
    <row r="23" spans="1:16">
      <c r="A23" s="30" t="s">
        <v>90</v>
      </c>
      <c r="B23" s="38"/>
      <c r="E23" s="32" t="s">
        <v>295</v>
      </c>
      <c r="J23" s="39"/>
    </row>
    <row r="24" spans="1:16" ht="105">
      <c r="A24" s="30" t="s">
        <v>92</v>
      </c>
      <c r="B24" s="38"/>
      <c r="E24" s="40" t="s">
        <v>775</v>
      </c>
      <c r="J24" s="39"/>
    </row>
    <row r="25" spans="1:16">
      <c r="A25" s="30" t="s">
        <v>92</v>
      </c>
      <c r="B25" s="38"/>
      <c r="E25" s="40" t="s">
        <v>776</v>
      </c>
      <c r="J25" s="39"/>
    </row>
    <row r="26" spans="1:16" ht="300">
      <c r="A26" s="30" t="s">
        <v>95</v>
      </c>
      <c r="B26" s="38"/>
      <c r="E26" s="32" t="s">
        <v>298</v>
      </c>
      <c r="J26" s="39"/>
    </row>
    <row r="27" spans="1:16">
      <c r="A27" s="30" t="s">
        <v>85</v>
      </c>
      <c r="B27" s="30">
        <v>4</v>
      </c>
      <c r="C27" s="31" t="s">
        <v>299</v>
      </c>
      <c r="D27" s="30" t="s">
        <v>87</v>
      </c>
      <c r="E27" s="32" t="s">
        <v>300</v>
      </c>
      <c r="F27" s="33" t="s">
        <v>170</v>
      </c>
      <c r="G27" s="34">
        <v>16.8</v>
      </c>
      <c r="H27" s="35">
        <v>0</v>
      </c>
      <c r="I27" s="36">
        <f>ROUND(G27*H27,P4)</f>
        <v>0</v>
      </c>
      <c r="J27" s="30"/>
      <c r="O27" s="37">
        <f>I27*0.21</f>
        <v>0</v>
      </c>
      <c r="P27">
        <v>3</v>
      </c>
    </row>
    <row r="28" spans="1:16" ht="30">
      <c r="A28" s="30" t="s">
        <v>90</v>
      </c>
      <c r="B28" s="38"/>
      <c r="E28" s="32" t="s">
        <v>301</v>
      </c>
      <c r="J28" s="39"/>
    </row>
    <row r="29" spans="1:16" ht="30">
      <c r="A29" s="30" t="s">
        <v>92</v>
      </c>
      <c r="B29" s="38"/>
      <c r="E29" s="40" t="s">
        <v>777</v>
      </c>
      <c r="J29" s="39"/>
    </row>
    <row r="30" spans="1:16">
      <c r="A30" s="30" t="s">
        <v>92</v>
      </c>
      <c r="B30" s="38"/>
      <c r="E30" s="40" t="s">
        <v>778</v>
      </c>
      <c r="J30" s="39"/>
    </row>
    <row r="31" spans="1:16" ht="390">
      <c r="A31" s="30" t="s">
        <v>95</v>
      </c>
      <c r="B31" s="38"/>
      <c r="E31" s="32" t="s">
        <v>304</v>
      </c>
      <c r="J31" s="39"/>
    </row>
    <row r="32" spans="1:16">
      <c r="A32" s="30" t="s">
        <v>85</v>
      </c>
      <c r="B32" s="30">
        <v>5</v>
      </c>
      <c r="C32" s="31" t="s">
        <v>305</v>
      </c>
      <c r="D32" s="30" t="s">
        <v>87</v>
      </c>
      <c r="E32" s="32" t="s">
        <v>306</v>
      </c>
      <c r="F32" s="33" t="s">
        <v>188</v>
      </c>
      <c r="G32" s="34">
        <v>1590</v>
      </c>
      <c r="H32" s="35">
        <v>0</v>
      </c>
      <c r="I32" s="36">
        <f>ROUND(G32*H32,P4)</f>
        <v>0</v>
      </c>
      <c r="J32" s="30"/>
      <c r="O32" s="37">
        <f>I32*0.21</f>
        <v>0</v>
      </c>
      <c r="P32">
        <v>3</v>
      </c>
    </row>
    <row r="33" spans="1:16">
      <c r="A33" s="30" t="s">
        <v>90</v>
      </c>
      <c r="B33" s="38"/>
      <c r="E33" s="41" t="s">
        <v>87</v>
      </c>
      <c r="J33" s="39"/>
    </row>
    <row r="34" spans="1:16" ht="30">
      <c r="A34" s="30" t="s">
        <v>92</v>
      </c>
      <c r="B34" s="38"/>
      <c r="E34" s="40" t="s">
        <v>307</v>
      </c>
      <c r="J34" s="39"/>
    </row>
    <row r="35" spans="1:16">
      <c r="A35" s="30" t="s">
        <v>92</v>
      </c>
      <c r="B35" s="38"/>
      <c r="E35" s="40" t="s">
        <v>736</v>
      </c>
      <c r="J35" s="39"/>
    </row>
    <row r="36" spans="1:16" ht="30">
      <c r="A36" s="30" t="s">
        <v>95</v>
      </c>
      <c r="B36" s="38"/>
      <c r="E36" s="32" t="s">
        <v>309</v>
      </c>
      <c r="J36" s="39"/>
    </row>
    <row r="37" spans="1:16">
      <c r="A37" s="30" t="s">
        <v>85</v>
      </c>
      <c r="B37" s="30">
        <v>6</v>
      </c>
      <c r="C37" s="31" t="s">
        <v>310</v>
      </c>
      <c r="D37" s="30" t="s">
        <v>87</v>
      </c>
      <c r="E37" s="32" t="s">
        <v>311</v>
      </c>
      <c r="F37" s="33" t="s">
        <v>188</v>
      </c>
      <c r="G37" s="34">
        <v>574</v>
      </c>
      <c r="H37" s="35">
        <v>0</v>
      </c>
      <c r="I37" s="36">
        <f>ROUND(G37*H37,P4)</f>
        <v>0</v>
      </c>
      <c r="J37" s="30"/>
      <c r="O37" s="37">
        <f>I37*0.21</f>
        <v>0</v>
      </c>
      <c r="P37">
        <v>3</v>
      </c>
    </row>
    <row r="38" spans="1:16" ht="30">
      <c r="A38" s="30" t="s">
        <v>90</v>
      </c>
      <c r="B38" s="38"/>
      <c r="E38" s="32" t="s">
        <v>312</v>
      </c>
      <c r="J38" s="39"/>
    </row>
    <row r="39" spans="1:16" ht="75">
      <c r="A39" s="30" t="s">
        <v>92</v>
      </c>
      <c r="B39" s="38"/>
      <c r="E39" s="40" t="s">
        <v>779</v>
      </c>
      <c r="J39" s="39"/>
    </row>
    <row r="40" spans="1:16">
      <c r="A40" s="30" t="s">
        <v>92</v>
      </c>
      <c r="B40" s="38"/>
      <c r="E40" s="40" t="s">
        <v>780</v>
      </c>
      <c r="J40" s="39"/>
    </row>
    <row r="41" spans="1:16">
      <c r="A41" s="30" t="s">
        <v>95</v>
      </c>
      <c r="B41" s="38"/>
      <c r="E41" s="32" t="s">
        <v>314</v>
      </c>
      <c r="J41" s="39"/>
    </row>
    <row r="42" spans="1:16">
      <c r="A42" s="24" t="s">
        <v>82</v>
      </c>
      <c r="B42" s="25"/>
      <c r="C42" s="26" t="s">
        <v>184</v>
      </c>
      <c r="D42" s="27"/>
      <c r="E42" s="24" t="s">
        <v>185</v>
      </c>
      <c r="F42" s="27"/>
      <c r="G42" s="27"/>
      <c r="H42" s="27"/>
      <c r="I42" s="28">
        <f>SUMIFS(I43:I52,A43:A52,"P")</f>
        <v>0</v>
      </c>
      <c r="J42" s="29"/>
    </row>
    <row r="43" spans="1:16">
      <c r="A43" s="30" t="s">
        <v>85</v>
      </c>
      <c r="B43" s="30">
        <v>7</v>
      </c>
      <c r="C43" s="31" t="s">
        <v>315</v>
      </c>
      <c r="D43" s="30" t="s">
        <v>87</v>
      </c>
      <c r="E43" s="32" t="s">
        <v>316</v>
      </c>
      <c r="F43" s="33" t="s">
        <v>188</v>
      </c>
      <c r="G43" s="34">
        <v>950</v>
      </c>
      <c r="H43" s="35">
        <v>0</v>
      </c>
      <c r="I43" s="36">
        <f>ROUND(G43*H43,P4)</f>
        <v>0</v>
      </c>
      <c r="J43" s="30"/>
      <c r="O43" s="37">
        <f>I43*0.21</f>
        <v>0</v>
      </c>
      <c r="P43">
        <v>3</v>
      </c>
    </row>
    <row r="44" spans="1:16">
      <c r="A44" s="30" t="s">
        <v>90</v>
      </c>
      <c r="B44" s="38"/>
      <c r="E44" s="41" t="s">
        <v>87</v>
      </c>
      <c r="J44" s="39"/>
    </row>
    <row r="45" spans="1:16" ht="45">
      <c r="A45" s="30" t="s">
        <v>92</v>
      </c>
      <c r="B45" s="38"/>
      <c r="E45" s="40" t="s">
        <v>781</v>
      </c>
      <c r="J45" s="39"/>
    </row>
    <row r="46" spans="1:16">
      <c r="A46" s="30" t="s">
        <v>92</v>
      </c>
      <c r="B46" s="38"/>
      <c r="E46" s="40" t="s">
        <v>782</v>
      </c>
      <c r="J46" s="39"/>
    </row>
    <row r="47" spans="1:16" ht="45">
      <c r="A47" s="30" t="s">
        <v>95</v>
      </c>
      <c r="B47" s="38"/>
      <c r="E47" s="32" t="s">
        <v>319</v>
      </c>
      <c r="J47" s="39"/>
    </row>
    <row r="48" spans="1:16">
      <c r="A48" s="30" t="s">
        <v>85</v>
      </c>
      <c r="B48" s="30">
        <v>8</v>
      </c>
      <c r="C48" s="31" t="s">
        <v>320</v>
      </c>
      <c r="D48" s="30" t="s">
        <v>87</v>
      </c>
      <c r="E48" s="32" t="s">
        <v>321</v>
      </c>
      <c r="F48" s="33" t="s">
        <v>230</v>
      </c>
      <c r="G48" s="34">
        <v>380</v>
      </c>
      <c r="H48" s="35">
        <v>0</v>
      </c>
      <c r="I48" s="36">
        <f>ROUND(G48*H48,P4)</f>
        <v>0</v>
      </c>
      <c r="J48" s="30"/>
      <c r="O48" s="37">
        <f>I48*0.21</f>
        <v>0</v>
      </c>
      <c r="P48">
        <v>3</v>
      </c>
    </row>
    <row r="49" spans="1:16">
      <c r="A49" s="30" t="s">
        <v>90</v>
      </c>
      <c r="B49" s="38"/>
      <c r="E49" s="41" t="s">
        <v>87</v>
      </c>
      <c r="J49" s="39"/>
    </row>
    <row r="50" spans="1:16" ht="45">
      <c r="A50" s="30" t="s">
        <v>92</v>
      </c>
      <c r="B50" s="38"/>
      <c r="E50" s="40" t="s">
        <v>783</v>
      </c>
      <c r="J50" s="39"/>
    </row>
    <row r="51" spans="1:16">
      <c r="A51" s="30" t="s">
        <v>92</v>
      </c>
      <c r="B51" s="38"/>
      <c r="E51" s="40" t="s">
        <v>784</v>
      </c>
      <c r="J51" s="39"/>
    </row>
    <row r="52" spans="1:16" ht="195">
      <c r="A52" s="30" t="s">
        <v>95</v>
      </c>
      <c r="B52" s="38"/>
      <c r="E52" s="32" t="s">
        <v>324</v>
      </c>
      <c r="J52" s="39"/>
    </row>
    <row r="53" spans="1:16">
      <c r="A53" s="24" t="s">
        <v>82</v>
      </c>
      <c r="B53" s="25"/>
      <c r="C53" s="26" t="s">
        <v>325</v>
      </c>
      <c r="D53" s="27"/>
      <c r="E53" s="24" t="s">
        <v>326</v>
      </c>
      <c r="F53" s="27"/>
      <c r="G53" s="27"/>
      <c r="H53" s="27"/>
      <c r="I53" s="28">
        <f>SUMIFS(I54:I98,A54:A98,"P")</f>
        <v>0</v>
      </c>
      <c r="J53" s="29"/>
    </row>
    <row r="54" spans="1:16">
      <c r="A54" s="30" t="s">
        <v>85</v>
      </c>
      <c r="B54" s="30">
        <v>9</v>
      </c>
      <c r="C54" s="31" t="s">
        <v>327</v>
      </c>
      <c r="D54" s="30" t="s">
        <v>87</v>
      </c>
      <c r="E54" s="32" t="s">
        <v>328</v>
      </c>
      <c r="F54" s="33" t="s">
        <v>188</v>
      </c>
      <c r="G54" s="34">
        <v>1550</v>
      </c>
      <c r="H54" s="35">
        <v>0</v>
      </c>
      <c r="I54" s="36">
        <f>ROUND(G54*H54,P4)</f>
        <v>0</v>
      </c>
      <c r="J54" s="30"/>
      <c r="O54" s="37">
        <f>I54*0.21</f>
        <v>0</v>
      </c>
      <c r="P54">
        <v>3</v>
      </c>
    </row>
    <row r="55" spans="1:16">
      <c r="A55" s="30" t="s">
        <v>90</v>
      </c>
      <c r="B55" s="38"/>
      <c r="E55" s="41" t="s">
        <v>87</v>
      </c>
      <c r="J55" s="39"/>
    </row>
    <row r="56" spans="1:16" ht="120">
      <c r="A56" s="30" t="s">
        <v>92</v>
      </c>
      <c r="B56" s="38"/>
      <c r="E56" s="40" t="s">
        <v>785</v>
      </c>
      <c r="J56" s="39"/>
    </row>
    <row r="57" spans="1:16">
      <c r="A57" s="30" t="s">
        <v>92</v>
      </c>
      <c r="B57" s="38"/>
      <c r="E57" s="40" t="s">
        <v>786</v>
      </c>
      <c r="J57" s="39"/>
    </row>
    <row r="58" spans="1:16" ht="150">
      <c r="A58" s="30" t="s">
        <v>95</v>
      </c>
      <c r="B58" s="38"/>
      <c r="E58" s="32" t="s">
        <v>331</v>
      </c>
      <c r="J58" s="39"/>
    </row>
    <row r="59" spans="1:16">
      <c r="A59" s="30" t="s">
        <v>85</v>
      </c>
      <c r="B59" s="30">
        <v>10</v>
      </c>
      <c r="C59" s="31" t="s">
        <v>334</v>
      </c>
      <c r="D59" s="30" t="s">
        <v>87</v>
      </c>
      <c r="E59" s="32" t="s">
        <v>335</v>
      </c>
      <c r="F59" s="33" t="s">
        <v>188</v>
      </c>
      <c r="G59" s="34">
        <v>1590</v>
      </c>
      <c r="H59" s="35">
        <v>0</v>
      </c>
      <c r="I59" s="36">
        <f>ROUND(G59*H59,P4)</f>
        <v>0</v>
      </c>
      <c r="J59" s="30"/>
      <c r="O59" s="37">
        <f>I59*0.21</f>
        <v>0</v>
      </c>
      <c r="P59">
        <v>3</v>
      </c>
    </row>
    <row r="60" spans="1:16">
      <c r="A60" s="30" t="s">
        <v>90</v>
      </c>
      <c r="B60" s="38"/>
      <c r="E60" s="32" t="s">
        <v>336</v>
      </c>
      <c r="J60" s="39"/>
    </row>
    <row r="61" spans="1:16" ht="120">
      <c r="A61" s="30" t="s">
        <v>92</v>
      </c>
      <c r="B61" s="38"/>
      <c r="E61" s="40" t="s">
        <v>787</v>
      </c>
      <c r="J61" s="39"/>
    </row>
    <row r="62" spans="1:16">
      <c r="A62" s="30" t="s">
        <v>92</v>
      </c>
      <c r="B62" s="38"/>
      <c r="E62" s="40" t="s">
        <v>736</v>
      </c>
      <c r="J62" s="39"/>
    </row>
    <row r="63" spans="1:16" ht="60">
      <c r="A63" s="30" t="s">
        <v>95</v>
      </c>
      <c r="B63" s="38"/>
      <c r="E63" s="32" t="s">
        <v>338</v>
      </c>
      <c r="J63" s="39"/>
    </row>
    <row r="64" spans="1:16">
      <c r="A64" s="30" t="s">
        <v>85</v>
      </c>
      <c r="B64" s="30">
        <v>11</v>
      </c>
      <c r="C64" s="31" t="s">
        <v>340</v>
      </c>
      <c r="D64" s="30" t="s">
        <v>87</v>
      </c>
      <c r="E64" s="32" t="s">
        <v>341</v>
      </c>
      <c r="F64" s="33" t="s">
        <v>188</v>
      </c>
      <c r="G64" s="34">
        <v>1345</v>
      </c>
      <c r="H64" s="35">
        <v>0</v>
      </c>
      <c r="I64" s="36">
        <f>ROUND(G64*H64,P4)</f>
        <v>0</v>
      </c>
      <c r="J64" s="30"/>
      <c r="O64" s="37">
        <f>I64*0.21</f>
        <v>0</v>
      </c>
      <c r="P64">
        <v>3</v>
      </c>
    </row>
    <row r="65" spans="1:16">
      <c r="A65" s="30" t="s">
        <v>90</v>
      </c>
      <c r="B65" s="38"/>
      <c r="E65" s="41" t="s">
        <v>87</v>
      </c>
      <c r="J65" s="39"/>
    </row>
    <row r="66" spans="1:16" ht="120">
      <c r="A66" s="30" t="s">
        <v>92</v>
      </c>
      <c r="B66" s="38"/>
      <c r="E66" s="40" t="s">
        <v>788</v>
      </c>
      <c r="J66" s="39"/>
    </row>
    <row r="67" spans="1:16">
      <c r="A67" s="30" t="s">
        <v>92</v>
      </c>
      <c r="B67" s="38"/>
      <c r="E67" s="40" t="s">
        <v>745</v>
      </c>
      <c r="J67" s="39"/>
    </row>
    <row r="68" spans="1:16" ht="120">
      <c r="A68" s="30" t="s">
        <v>95</v>
      </c>
      <c r="B68" s="38"/>
      <c r="E68" s="32" t="s">
        <v>343</v>
      </c>
      <c r="J68" s="39"/>
    </row>
    <row r="69" spans="1:16">
      <c r="A69" s="30" t="s">
        <v>85</v>
      </c>
      <c r="B69" s="30">
        <v>12</v>
      </c>
      <c r="C69" s="31" t="s">
        <v>344</v>
      </c>
      <c r="D69" s="30" t="s">
        <v>87</v>
      </c>
      <c r="E69" s="32" t="s">
        <v>345</v>
      </c>
      <c r="F69" s="33" t="s">
        <v>188</v>
      </c>
      <c r="G69" s="34">
        <v>1470</v>
      </c>
      <c r="H69" s="35">
        <v>0</v>
      </c>
      <c r="I69" s="36">
        <f>ROUND(G69*H69,P4)</f>
        <v>0</v>
      </c>
      <c r="J69" s="30"/>
      <c r="O69" s="37">
        <f>I69*0.21</f>
        <v>0</v>
      </c>
      <c r="P69">
        <v>3</v>
      </c>
    </row>
    <row r="70" spans="1:16" ht="60">
      <c r="A70" s="30" t="s">
        <v>90</v>
      </c>
      <c r="B70" s="38"/>
      <c r="E70" s="32" t="s">
        <v>346</v>
      </c>
      <c r="J70" s="39"/>
    </row>
    <row r="71" spans="1:16">
      <c r="A71" s="30" t="s">
        <v>92</v>
      </c>
      <c r="B71" s="38"/>
      <c r="E71" s="40" t="s">
        <v>347</v>
      </c>
      <c r="J71" s="39"/>
    </row>
    <row r="72" spans="1:16">
      <c r="A72" s="30" t="s">
        <v>92</v>
      </c>
      <c r="B72" s="38"/>
      <c r="E72" s="40" t="s">
        <v>789</v>
      </c>
      <c r="J72" s="39"/>
    </row>
    <row r="73" spans="1:16" ht="75">
      <c r="A73" s="30" t="s">
        <v>95</v>
      </c>
      <c r="B73" s="38"/>
      <c r="E73" s="32" t="s">
        <v>349</v>
      </c>
      <c r="J73" s="39"/>
    </row>
    <row r="74" spans="1:16">
      <c r="A74" s="30" t="s">
        <v>85</v>
      </c>
      <c r="B74" s="30">
        <v>13</v>
      </c>
      <c r="C74" s="31" t="s">
        <v>350</v>
      </c>
      <c r="D74" s="30" t="s">
        <v>87</v>
      </c>
      <c r="E74" s="32" t="s">
        <v>351</v>
      </c>
      <c r="F74" s="33" t="s">
        <v>188</v>
      </c>
      <c r="G74" s="34">
        <v>12205</v>
      </c>
      <c r="H74" s="35">
        <v>0</v>
      </c>
      <c r="I74" s="36">
        <f>ROUND(G74*H74,P4)</f>
        <v>0</v>
      </c>
      <c r="J74" s="30"/>
      <c r="O74" s="37">
        <f>I74*0.21</f>
        <v>0</v>
      </c>
      <c r="P74">
        <v>3</v>
      </c>
    </row>
    <row r="75" spans="1:16" ht="60">
      <c r="A75" s="30" t="s">
        <v>90</v>
      </c>
      <c r="B75" s="38"/>
      <c r="E75" s="32" t="s">
        <v>352</v>
      </c>
      <c r="J75" s="39"/>
    </row>
    <row r="76" spans="1:16">
      <c r="A76" s="30" t="s">
        <v>92</v>
      </c>
      <c r="B76" s="38"/>
      <c r="E76" s="40" t="s">
        <v>347</v>
      </c>
      <c r="J76" s="39"/>
    </row>
    <row r="77" spans="1:16">
      <c r="A77" s="30" t="s">
        <v>92</v>
      </c>
      <c r="B77" s="38"/>
      <c r="E77" s="40" t="s">
        <v>790</v>
      </c>
      <c r="J77" s="39"/>
    </row>
    <row r="78" spans="1:16" ht="75">
      <c r="A78" s="30" t="s">
        <v>95</v>
      </c>
      <c r="B78" s="38"/>
      <c r="E78" s="32" t="s">
        <v>349</v>
      </c>
      <c r="J78" s="39"/>
    </row>
    <row r="79" spans="1:16">
      <c r="A79" s="30" t="s">
        <v>85</v>
      </c>
      <c r="B79" s="30">
        <v>14</v>
      </c>
      <c r="C79" s="31" t="s">
        <v>354</v>
      </c>
      <c r="D79" s="30" t="s">
        <v>87</v>
      </c>
      <c r="E79" s="32" t="s">
        <v>355</v>
      </c>
      <c r="F79" s="33" t="s">
        <v>188</v>
      </c>
      <c r="G79" s="34">
        <v>11050.36</v>
      </c>
      <c r="H79" s="35">
        <v>0</v>
      </c>
      <c r="I79" s="36">
        <f>ROUND(G79*H79,P4)</f>
        <v>0</v>
      </c>
      <c r="J79" s="30"/>
      <c r="O79" s="37">
        <f>I79*0.21</f>
        <v>0</v>
      </c>
      <c r="P79">
        <v>3</v>
      </c>
    </row>
    <row r="80" spans="1:16" ht="60">
      <c r="A80" s="30" t="s">
        <v>90</v>
      </c>
      <c r="B80" s="38"/>
      <c r="E80" s="32" t="s">
        <v>356</v>
      </c>
      <c r="J80" s="39"/>
    </row>
    <row r="81" spans="1:16">
      <c r="A81" s="30" t="s">
        <v>92</v>
      </c>
      <c r="B81" s="38"/>
      <c r="E81" s="40" t="s">
        <v>347</v>
      </c>
      <c r="J81" s="39"/>
    </row>
    <row r="82" spans="1:16">
      <c r="A82" s="30" t="s">
        <v>92</v>
      </c>
      <c r="B82" s="38"/>
      <c r="E82" s="40" t="s">
        <v>791</v>
      </c>
      <c r="J82" s="39"/>
    </row>
    <row r="83" spans="1:16" ht="75">
      <c r="A83" s="30" t="s">
        <v>95</v>
      </c>
      <c r="B83" s="38"/>
      <c r="E83" s="32" t="s">
        <v>349</v>
      </c>
      <c r="J83" s="39"/>
    </row>
    <row r="84" spans="1:16">
      <c r="A84" s="30" t="s">
        <v>85</v>
      </c>
      <c r="B84" s="30">
        <v>15</v>
      </c>
      <c r="C84" s="31" t="s">
        <v>358</v>
      </c>
      <c r="D84" s="30" t="s">
        <v>87</v>
      </c>
      <c r="E84" s="32" t="s">
        <v>359</v>
      </c>
      <c r="F84" s="33" t="s">
        <v>188</v>
      </c>
      <c r="G84" s="34">
        <v>12205</v>
      </c>
      <c r="H84" s="35">
        <v>0</v>
      </c>
      <c r="I84" s="36">
        <f>ROUND(G84*H84,P4)</f>
        <v>0</v>
      </c>
      <c r="J84" s="30"/>
      <c r="O84" s="37">
        <f>I84*0.21</f>
        <v>0</v>
      </c>
      <c r="P84">
        <v>3</v>
      </c>
    </row>
    <row r="85" spans="1:16">
      <c r="A85" s="30" t="s">
        <v>90</v>
      </c>
      <c r="B85" s="38"/>
      <c r="E85" s="32" t="s">
        <v>360</v>
      </c>
      <c r="J85" s="39"/>
    </row>
    <row r="86" spans="1:16" ht="409.5">
      <c r="A86" s="30" t="s">
        <v>92</v>
      </c>
      <c r="B86" s="38"/>
      <c r="E86" s="40" t="s">
        <v>792</v>
      </c>
      <c r="J86" s="39"/>
    </row>
    <row r="87" spans="1:16">
      <c r="A87" s="30" t="s">
        <v>92</v>
      </c>
      <c r="B87" s="38"/>
      <c r="E87" s="40" t="s">
        <v>790</v>
      </c>
      <c r="J87" s="39"/>
    </row>
    <row r="88" spans="1:16" ht="165">
      <c r="A88" s="30" t="s">
        <v>95</v>
      </c>
      <c r="B88" s="38"/>
      <c r="E88" s="32" t="s">
        <v>362</v>
      </c>
      <c r="J88" s="39"/>
    </row>
    <row r="89" spans="1:16">
      <c r="A89" s="30" t="s">
        <v>85</v>
      </c>
      <c r="B89" s="30">
        <v>16</v>
      </c>
      <c r="C89" s="31" t="s">
        <v>363</v>
      </c>
      <c r="D89" s="30" t="s">
        <v>87</v>
      </c>
      <c r="E89" s="32" t="s">
        <v>364</v>
      </c>
      <c r="F89" s="33" t="s">
        <v>188</v>
      </c>
      <c r="G89" s="34">
        <v>11050.36</v>
      </c>
      <c r="H89" s="35">
        <v>0</v>
      </c>
      <c r="I89" s="36">
        <f>ROUND(G89*H89,P4)</f>
        <v>0</v>
      </c>
      <c r="J89" s="30"/>
      <c r="O89" s="37">
        <f>I89*0.21</f>
        <v>0</v>
      </c>
      <c r="P89">
        <v>3</v>
      </c>
    </row>
    <row r="90" spans="1:16">
      <c r="A90" s="30" t="s">
        <v>90</v>
      </c>
      <c r="B90" s="38"/>
      <c r="E90" s="32" t="s">
        <v>365</v>
      </c>
      <c r="J90" s="39"/>
    </row>
    <row r="91" spans="1:16" ht="360">
      <c r="A91" s="30" t="s">
        <v>92</v>
      </c>
      <c r="B91" s="38"/>
      <c r="E91" s="40" t="s">
        <v>793</v>
      </c>
      <c r="J91" s="39"/>
    </row>
    <row r="92" spans="1:16">
      <c r="A92" s="30" t="s">
        <v>92</v>
      </c>
      <c r="B92" s="38"/>
      <c r="E92" s="40" t="s">
        <v>791</v>
      </c>
      <c r="J92" s="39"/>
    </row>
    <row r="93" spans="1:16" ht="165">
      <c r="A93" s="30" t="s">
        <v>95</v>
      </c>
      <c r="B93" s="38"/>
      <c r="E93" s="32" t="s">
        <v>362</v>
      </c>
      <c r="J93" s="39"/>
    </row>
    <row r="94" spans="1:16">
      <c r="A94" s="30" t="s">
        <v>85</v>
      </c>
      <c r="B94" s="30">
        <v>17</v>
      </c>
      <c r="C94" s="31" t="s">
        <v>367</v>
      </c>
      <c r="D94" s="30" t="s">
        <v>87</v>
      </c>
      <c r="E94" s="32" t="s">
        <v>368</v>
      </c>
      <c r="F94" s="33" t="s">
        <v>188</v>
      </c>
      <c r="G94" s="34">
        <v>1470</v>
      </c>
      <c r="H94" s="35">
        <v>0</v>
      </c>
      <c r="I94" s="36">
        <f>ROUND(G94*H94,P4)</f>
        <v>0</v>
      </c>
      <c r="J94" s="30"/>
      <c r="O94" s="37">
        <f>I94*0.21</f>
        <v>0</v>
      </c>
      <c r="P94">
        <v>3</v>
      </c>
    </row>
    <row r="95" spans="1:16">
      <c r="A95" s="30" t="s">
        <v>90</v>
      </c>
      <c r="B95" s="38"/>
      <c r="E95" s="32" t="s">
        <v>369</v>
      </c>
      <c r="J95" s="39"/>
    </row>
    <row r="96" spans="1:16" ht="105">
      <c r="A96" s="30" t="s">
        <v>92</v>
      </c>
      <c r="B96" s="38"/>
      <c r="E96" s="40" t="s">
        <v>794</v>
      </c>
      <c r="J96" s="39"/>
    </row>
    <row r="97" spans="1:16">
      <c r="A97" s="30" t="s">
        <v>92</v>
      </c>
      <c r="B97" s="38"/>
      <c r="E97" s="40" t="s">
        <v>789</v>
      </c>
      <c r="J97" s="39"/>
    </row>
    <row r="98" spans="1:16" ht="165">
      <c r="A98" s="30" t="s">
        <v>95</v>
      </c>
      <c r="B98" s="38"/>
      <c r="E98" s="32" t="s">
        <v>362</v>
      </c>
      <c r="J98" s="39"/>
    </row>
    <row r="99" spans="1:16">
      <c r="A99" s="24" t="s">
        <v>82</v>
      </c>
      <c r="B99" s="25"/>
      <c r="C99" s="26" t="s">
        <v>376</v>
      </c>
      <c r="D99" s="27"/>
      <c r="E99" s="24" t="s">
        <v>377</v>
      </c>
      <c r="F99" s="27"/>
      <c r="G99" s="27"/>
      <c r="H99" s="27"/>
      <c r="I99" s="28">
        <f>SUMIFS(I100:I119,A100:A119,"P")</f>
        <v>0</v>
      </c>
      <c r="J99" s="29"/>
    </row>
    <row r="100" spans="1:16">
      <c r="A100" s="30" t="s">
        <v>85</v>
      </c>
      <c r="B100" s="30">
        <v>18</v>
      </c>
      <c r="C100" s="31" t="s">
        <v>378</v>
      </c>
      <c r="D100" s="30" t="s">
        <v>87</v>
      </c>
      <c r="E100" s="32" t="s">
        <v>379</v>
      </c>
      <c r="F100" s="33" t="s">
        <v>230</v>
      </c>
      <c r="G100" s="34">
        <v>15</v>
      </c>
      <c r="H100" s="35">
        <v>0</v>
      </c>
      <c r="I100" s="36">
        <f>ROUND(G100*H100,P4)</f>
        <v>0</v>
      </c>
      <c r="J100" s="30"/>
      <c r="O100" s="37">
        <f>I100*0.21</f>
        <v>0</v>
      </c>
      <c r="P100">
        <v>3</v>
      </c>
    </row>
    <row r="101" spans="1:16">
      <c r="A101" s="30" t="s">
        <v>90</v>
      </c>
      <c r="B101" s="38"/>
      <c r="E101" s="32" t="s">
        <v>380</v>
      </c>
      <c r="J101" s="39"/>
    </row>
    <row r="102" spans="1:16">
      <c r="A102" s="30" t="s">
        <v>92</v>
      </c>
      <c r="B102" s="38"/>
      <c r="E102" s="40" t="s">
        <v>795</v>
      </c>
      <c r="J102" s="39"/>
    </row>
    <row r="103" spans="1:16">
      <c r="A103" s="30" t="s">
        <v>92</v>
      </c>
      <c r="B103" s="38"/>
      <c r="E103" s="40" t="s">
        <v>796</v>
      </c>
      <c r="J103" s="39"/>
    </row>
    <row r="104" spans="1:16" ht="330">
      <c r="A104" s="30" t="s">
        <v>95</v>
      </c>
      <c r="B104" s="38"/>
      <c r="E104" s="32" t="s">
        <v>383</v>
      </c>
      <c r="J104" s="39"/>
    </row>
    <row r="105" spans="1:16">
      <c r="A105" s="30" t="s">
        <v>85</v>
      </c>
      <c r="B105" s="30">
        <v>19</v>
      </c>
      <c r="C105" s="31" t="s">
        <v>387</v>
      </c>
      <c r="D105" s="30" t="s">
        <v>87</v>
      </c>
      <c r="E105" s="32" t="s">
        <v>388</v>
      </c>
      <c r="F105" s="33" t="s">
        <v>140</v>
      </c>
      <c r="G105" s="34">
        <v>3</v>
      </c>
      <c r="H105" s="35">
        <v>0</v>
      </c>
      <c r="I105" s="36">
        <f>ROUND(G105*H105,P4)</f>
        <v>0</v>
      </c>
      <c r="J105" s="30"/>
      <c r="O105" s="37">
        <f>I105*0.21</f>
        <v>0</v>
      </c>
      <c r="P105">
        <v>3</v>
      </c>
    </row>
    <row r="106" spans="1:16" ht="30">
      <c r="A106" s="30" t="s">
        <v>90</v>
      </c>
      <c r="B106" s="38"/>
      <c r="E106" s="32" t="s">
        <v>389</v>
      </c>
      <c r="J106" s="39"/>
    </row>
    <row r="107" spans="1:16">
      <c r="A107" s="30" t="s">
        <v>92</v>
      </c>
      <c r="B107" s="38"/>
      <c r="E107" s="40" t="s">
        <v>797</v>
      </c>
      <c r="J107" s="39"/>
    </row>
    <row r="108" spans="1:16">
      <c r="A108" s="30" t="s">
        <v>92</v>
      </c>
      <c r="B108" s="38"/>
      <c r="E108" s="40" t="s">
        <v>798</v>
      </c>
      <c r="J108" s="39"/>
    </row>
    <row r="109" spans="1:16" ht="90">
      <c r="A109" s="30" t="s">
        <v>95</v>
      </c>
      <c r="B109" s="38"/>
      <c r="E109" s="32" t="s">
        <v>390</v>
      </c>
      <c r="J109" s="39"/>
    </row>
    <row r="110" spans="1:16">
      <c r="A110" s="30" t="s">
        <v>85</v>
      </c>
      <c r="B110" s="30">
        <v>20</v>
      </c>
      <c r="C110" s="31" t="s">
        <v>397</v>
      </c>
      <c r="D110" s="30" t="s">
        <v>87</v>
      </c>
      <c r="E110" s="32" t="s">
        <v>398</v>
      </c>
      <c r="F110" s="33" t="s">
        <v>140</v>
      </c>
      <c r="G110" s="34">
        <v>25</v>
      </c>
      <c r="H110" s="35">
        <v>0</v>
      </c>
      <c r="I110" s="36">
        <f>ROUND(G110*H110,P4)</f>
        <v>0</v>
      </c>
      <c r="J110" s="30"/>
      <c r="O110" s="37">
        <f>I110*0.21</f>
        <v>0</v>
      </c>
      <c r="P110">
        <v>3</v>
      </c>
    </row>
    <row r="111" spans="1:16">
      <c r="A111" s="30" t="s">
        <v>90</v>
      </c>
      <c r="B111" s="38"/>
      <c r="E111" s="32" t="s">
        <v>399</v>
      </c>
      <c r="J111" s="39"/>
    </row>
    <row r="112" spans="1:16" ht="30">
      <c r="A112" s="30" t="s">
        <v>92</v>
      </c>
      <c r="B112" s="38"/>
      <c r="E112" s="40" t="s">
        <v>799</v>
      </c>
      <c r="J112" s="39"/>
    </row>
    <row r="113" spans="1:16">
      <c r="A113" s="30" t="s">
        <v>92</v>
      </c>
      <c r="B113" s="38"/>
      <c r="E113" s="40" t="s">
        <v>800</v>
      </c>
      <c r="J113" s="39"/>
    </row>
    <row r="114" spans="1:16" ht="30">
      <c r="A114" s="30" t="s">
        <v>95</v>
      </c>
      <c r="B114" s="38"/>
      <c r="E114" s="32" t="s">
        <v>402</v>
      </c>
      <c r="J114" s="39"/>
    </row>
    <row r="115" spans="1:16">
      <c r="A115" s="30" t="s">
        <v>85</v>
      </c>
      <c r="B115" s="30">
        <v>21</v>
      </c>
      <c r="C115" s="31" t="s">
        <v>408</v>
      </c>
      <c r="D115" s="30" t="s">
        <v>87</v>
      </c>
      <c r="E115" s="32" t="s">
        <v>409</v>
      </c>
      <c r="F115" s="33" t="s">
        <v>140</v>
      </c>
      <c r="G115" s="34">
        <v>25</v>
      </c>
      <c r="H115" s="35">
        <v>0</v>
      </c>
      <c r="I115" s="36">
        <f>ROUND(G115*H115,P4)</f>
        <v>0</v>
      </c>
      <c r="J115" s="30"/>
      <c r="O115" s="37">
        <f>I115*0.21</f>
        <v>0</v>
      </c>
      <c r="P115">
        <v>3</v>
      </c>
    </row>
    <row r="116" spans="1:16" ht="30">
      <c r="A116" s="30" t="s">
        <v>90</v>
      </c>
      <c r="B116" s="38"/>
      <c r="E116" s="32" t="s">
        <v>410</v>
      </c>
      <c r="J116" s="39"/>
    </row>
    <row r="117" spans="1:16" ht="75">
      <c r="A117" s="30" t="s">
        <v>92</v>
      </c>
      <c r="B117" s="38"/>
      <c r="E117" s="40" t="s">
        <v>801</v>
      </c>
      <c r="J117" s="39"/>
    </row>
    <row r="118" spans="1:16">
      <c r="A118" s="30" t="s">
        <v>92</v>
      </c>
      <c r="B118" s="38"/>
      <c r="E118" s="40" t="s">
        <v>800</v>
      </c>
      <c r="J118" s="39"/>
    </row>
    <row r="119" spans="1:16" ht="45">
      <c r="A119" s="30" t="s">
        <v>95</v>
      </c>
      <c r="B119" s="38"/>
      <c r="E119" s="32" t="s">
        <v>407</v>
      </c>
      <c r="J119" s="39"/>
    </row>
    <row r="120" spans="1:16">
      <c r="A120" s="24" t="s">
        <v>82</v>
      </c>
      <c r="B120" s="25"/>
      <c r="C120" s="26" t="s">
        <v>262</v>
      </c>
      <c r="D120" s="27"/>
      <c r="E120" s="24" t="s">
        <v>263</v>
      </c>
      <c r="F120" s="27"/>
      <c r="G120" s="27"/>
      <c r="H120" s="27"/>
      <c r="I120" s="28">
        <f>SUMIFS(I121:I155,A121:A155,"P")</f>
        <v>0</v>
      </c>
      <c r="J120" s="29"/>
    </row>
    <row r="121" spans="1:16">
      <c r="A121" s="30" t="s">
        <v>85</v>
      </c>
      <c r="B121" s="30">
        <v>22</v>
      </c>
      <c r="C121" s="31" t="s">
        <v>802</v>
      </c>
      <c r="D121" s="30" t="s">
        <v>87</v>
      </c>
      <c r="E121" s="32" t="s">
        <v>803</v>
      </c>
      <c r="F121" s="33" t="s">
        <v>230</v>
      </c>
      <c r="G121" s="34">
        <v>18</v>
      </c>
      <c r="H121" s="35">
        <v>0</v>
      </c>
      <c r="I121" s="36">
        <f>ROUND(G121*H121,P4)</f>
        <v>0</v>
      </c>
      <c r="J121" s="30"/>
      <c r="O121" s="37">
        <f>I121*0.21</f>
        <v>0</v>
      </c>
      <c r="P121">
        <v>3</v>
      </c>
    </row>
    <row r="122" spans="1:16">
      <c r="A122" s="30" t="s">
        <v>90</v>
      </c>
      <c r="B122" s="38"/>
      <c r="E122" s="41" t="s">
        <v>87</v>
      </c>
      <c r="J122" s="39"/>
    </row>
    <row r="123" spans="1:16">
      <c r="A123" s="30" t="s">
        <v>92</v>
      </c>
      <c r="B123" s="38"/>
      <c r="E123" s="40" t="s">
        <v>804</v>
      </c>
      <c r="J123" s="39"/>
    </row>
    <row r="124" spans="1:16">
      <c r="A124" s="30" t="s">
        <v>92</v>
      </c>
      <c r="B124" s="38"/>
      <c r="E124" s="40" t="s">
        <v>805</v>
      </c>
      <c r="J124" s="39"/>
    </row>
    <row r="125" spans="1:16" ht="75">
      <c r="A125" s="30" t="s">
        <v>95</v>
      </c>
      <c r="B125" s="38"/>
      <c r="E125" s="32" t="s">
        <v>806</v>
      </c>
      <c r="J125" s="39"/>
    </row>
    <row r="126" spans="1:16" ht="30">
      <c r="A126" s="30" t="s">
        <v>85</v>
      </c>
      <c r="B126" s="30">
        <v>23</v>
      </c>
      <c r="C126" s="31" t="s">
        <v>412</v>
      </c>
      <c r="D126" s="30" t="s">
        <v>87</v>
      </c>
      <c r="E126" s="32" t="s">
        <v>413</v>
      </c>
      <c r="F126" s="33" t="s">
        <v>188</v>
      </c>
      <c r="G126" s="34">
        <v>306</v>
      </c>
      <c r="H126" s="35">
        <v>0</v>
      </c>
      <c r="I126" s="36">
        <f>ROUND(G126*H126,P4)</f>
        <v>0</v>
      </c>
      <c r="J126" s="30"/>
      <c r="O126" s="37">
        <f>I126*0.21</f>
        <v>0</v>
      </c>
      <c r="P126">
        <v>3</v>
      </c>
    </row>
    <row r="127" spans="1:16">
      <c r="A127" s="30" t="s">
        <v>90</v>
      </c>
      <c r="B127" s="38"/>
      <c r="E127" s="41" t="s">
        <v>87</v>
      </c>
      <c r="J127" s="39"/>
    </row>
    <row r="128" spans="1:16" ht="210">
      <c r="A128" s="30" t="s">
        <v>92</v>
      </c>
      <c r="B128" s="38"/>
      <c r="E128" s="40" t="s">
        <v>807</v>
      </c>
      <c r="J128" s="39"/>
    </row>
    <row r="129" spans="1:16">
      <c r="A129" s="30" t="s">
        <v>92</v>
      </c>
      <c r="B129" s="38"/>
      <c r="E129" s="40" t="s">
        <v>808</v>
      </c>
      <c r="J129" s="39"/>
    </row>
    <row r="130" spans="1:16" ht="30">
      <c r="A130" s="30" t="s">
        <v>95</v>
      </c>
      <c r="B130" s="38"/>
      <c r="E130" s="32" t="s">
        <v>416</v>
      </c>
      <c r="J130" s="39"/>
    </row>
    <row r="131" spans="1:16" ht="30">
      <c r="A131" s="30" t="s">
        <v>85</v>
      </c>
      <c r="B131" s="30">
        <v>24</v>
      </c>
      <c r="C131" s="31" t="s">
        <v>417</v>
      </c>
      <c r="D131" s="30" t="s">
        <v>87</v>
      </c>
      <c r="E131" s="32" t="s">
        <v>418</v>
      </c>
      <c r="F131" s="33" t="s">
        <v>230</v>
      </c>
      <c r="G131" s="34">
        <v>276</v>
      </c>
      <c r="H131" s="35">
        <v>0</v>
      </c>
      <c r="I131" s="36">
        <f>ROUND(G131*H131,P4)</f>
        <v>0</v>
      </c>
      <c r="J131" s="30"/>
      <c r="O131" s="37">
        <f>I131*0.21</f>
        <v>0</v>
      </c>
      <c r="P131">
        <v>3</v>
      </c>
    </row>
    <row r="132" spans="1:16">
      <c r="A132" s="30" t="s">
        <v>90</v>
      </c>
      <c r="B132" s="38"/>
      <c r="E132" s="32" t="s">
        <v>419</v>
      </c>
      <c r="J132" s="39"/>
    </row>
    <row r="133" spans="1:16" ht="270">
      <c r="A133" s="30" t="s">
        <v>92</v>
      </c>
      <c r="B133" s="38"/>
      <c r="E133" s="40" t="s">
        <v>809</v>
      </c>
      <c r="J133" s="39"/>
    </row>
    <row r="134" spans="1:16">
      <c r="A134" s="30" t="s">
        <v>92</v>
      </c>
      <c r="B134" s="38"/>
      <c r="E134" s="40" t="s">
        <v>810</v>
      </c>
      <c r="J134" s="39"/>
    </row>
    <row r="135" spans="1:16" ht="60">
      <c r="A135" s="30" t="s">
        <v>95</v>
      </c>
      <c r="B135" s="38"/>
      <c r="E135" s="32" t="s">
        <v>422</v>
      </c>
      <c r="J135" s="39"/>
    </row>
    <row r="136" spans="1:16" ht="30">
      <c r="A136" s="30" t="s">
        <v>85</v>
      </c>
      <c r="B136" s="30">
        <v>25</v>
      </c>
      <c r="C136" s="31" t="s">
        <v>417</v>
      </c>
      <c r="D136" s="30" t="s">
        <v>184</v>
      </c>
      <c r="E136" s="32" t="s">
        <v>423</v>
      </c>
      <c r="F136" s="33" t="s">
        <v>230</v>
      </c>
      <c r="G136" s="34">
        <v>20.399999999999999</v>
      </c>
      <c r="H136" s="35">
        <v>0</v>
      </c>
      <c r="I136" s="36">
        <f>ROUND(G136*H136,P4)</f>
        <v>0</v>
      </c>
      <c r="J136" s="30"/>
      <c r="O136" s="37">
        <f>I136*0.21</f>
        <v>0</v>
      </c>
      <c r="P136">
        <v>3</v>
      </c>
    </row>
    <row r="137" spans="1:16" ht="30">
      <c r="A137" s="30" t="s">
        <v>90</v>
      </c>
      <c r="B137" s="38"/>
      <c r="E137" s="32" t="s">
        <v>424</v>
      </c>
      <c r="J137" s="39"/>
    </row>
    <row r="138" spans="1:16" ht="75">
      <c r="A138" s="30" t="s">
        <v>92</v>
      </c>
      <c r="B138" s="38"/>
      <c r="E138" s="40" t="s">
        <v>425</v>
      </c>
      <c r="J138" s="39"/>
    </row>
    <row r="139" spans="1:16">
      <c r="A139" s="30" t="s">
        <v>92</v>
      </c>
      <c r="B139" s="38"/>
      <c r="E139" s="40" t="s">
        <v>426</v>
      </c>
      <c r="J139" s="39"/>
    </row>
    <row r="140" spans="1:16" ht="60">
      <c r="A140" s="30" t="s">
        <v>95</v>
      </c>
      <c r="B140" s="38"/>
      <c r="E140" s="32" t="s">
        <v>422</v>
      </c>
      <c r="J140" s="39"/>
    </row>
    <row r="141" spans="1:16" ht="30">
      <c r="A141" s="30" t="s">
        <v>85</v>
      </c>
      <c r="B141" s="30">
        <v>26</v>
      </c>
      <c r="C141" s="31" t="s">
        <v>417</v>
      </c>
      <c r="D141" s="30" t="s">
        <v>427</v>
      </c>
      <c r="E141" s="32" t="s">
        <v>428</v>
      </c>
      <c r="F141" s="33" t="s">
        <v>230</v>
      </c>
      <c r="G141" s="34">
        <v>10</v>
      </c>
      <c r="H141" s="35">
        <v>0</v>
      </c>
      <c r="I141" s="36">
        <f>ROUND(G141*H141,P4)</f>
        <v>0</v>
      </c>
      <c r="J141" s="30"/>
      <c r="O141" s="37">
        <f>I141*0.21</f>
        <v>0</v>
      </c>
      <c r="P141">
        <v>3</v>
      </c>
    </row>
    <row r="142" spans="1:16" ht="45">
      <c r="A142" s="30" t="s">
        <v>90</v>
      </c>
      <c r="B142" s="38"/>
      <c r="E142" s="32" t="s">
        <v>429</v>
      </c>
      <c r="J142" s="39"/>
    </row>
    <row r="143" spans="1:16" ht="120">
      <c r="A143" s="30" t="s">
        <v>92</v>
      </c>
      <c r="B143" s="38"/>
      <c r="E143" s="40" t="s">
        <v>430</v>
      </c>
      <c r="J143" s="39"/>
    </row>
    <row r="144" spans="1:16">
      <c r="A144" s="30" t="s">
        <v>92</v>
      </c>
      <c r="B144" s="38"/>
      <c r="E144" s="40" t="s">
        <v>431</v>
      </c>
      <c r="J144" s="39"/>
    </row>
    <row r="145" spans="1:16" ht="60">
      <c r="A145" s="30" t="s">
        <v>95</v>
      </c>
      <c r="B145" s="38"/>
      <c r="E145" s="32" t="s">
        <v>422</v>
      </c>
      <c r="J145" s="39"/>
    </row>
    <row r="146" spans="1:16">
      <c r="A146" s="30" t="s">
        <v>85</v>
      </c>
      <c r="B146" s="30">
        <v>27</v>
      </c>
      <c r="C146" s="31" t="s">
        <v>442</v>
      </c>
      <c r="D146" s="30" t="s">
        <v>87</v>
      </c>
      <c r="E146" s="32" t="s">
        <v>443</v>
      </c>
      <c r="F146" s="33" t="s">
        <v>230</v>
      </c>
      <c r="G146" s="34">
        <v>165</v>
      </c>
      <c r="H146" s="35">
        <v>0</v>
      </c>
      <c r="I146" s="36">
        <f>ROUND(G146*H146,P4)</f>
        <v>0</v>
      </c>
      <c r="J146" s="30"/>
      <c r="O146" s="37">
        <f>I146*0.21</f>
        <v>0</v>
      </c>
      <c r="P146">
        <v>3</v>
      </c>
    </row>
    <row r="147" spans="1:16">
      <c r="A147" s="30" t="s">
        <v>90</v>
      </c>
      <c r="B147" s="38"/>
      <c r="E147" s="32" t="s">
        <v>444</v>
      </c>
      <c r="J147" s="39"/>
    </row>
    <row r="148" spans="1:16" ht="135">
      <c r="A148" s="30" t="s">
        <v>92</v>
      </c>
      <c r="B148" s="38"/>
      <c r="E148" s="40" t="s">
        <v>811</v>
      </c>
      <c r="J148" s="39"/>
    </row>
    <row r="149" spans="1:16">
      <c r="A149" s="30" t="s">
        <v>92</v>
      </c>
      <c r="B149" s="38"/>
      <c r="E149" s="40" t="s">
        <v>769</v>
      </c>
      <c r="J149" s="39"/>
    </row>
    <row r="150" spans="1:16" ht="45">
      <c r="A150" s="30" t="s">
        <v>95</v>
      </c>
      <c r="B150" s="38"/>
      <c r="E150" s="32" t="s">
        <v>446</v>
      </c>
      <c r="J150" s="39"/>
    </row>
    <row r="151" spans="1:16">
      <c r="A151" s="30" t="s">
        <v>85</v>
      </c>
      <c r="B151" s="30">
        <v>28</v>
      </c>
      <c r="C151" s="31" t="s">
        <v>812</v>
      </c>
      <c r="D151" s="30" t="s">
        <v>87</v>
      </c>
      <c r="E151" s="32" t="s">
        <v>813</v>
      </c>
      <c r="F151" s="33" t="s">
        <v>188</v>
      </c>
      <c r="G151" s="34">
        <v>19.2</v>
      </c>
      <c r="H151" s="35">
        <v>0</v>
      </c>
      <c r="I151" s="36">
        <f>ROUND(G151*H151,P4)</f>
        <v>0</v>
      </c>
      <c r="J151" s="30"/>
      <c r="O151" s="37">
        <f>I151*0.21</f>
        <v>0</v>
      </c>
      <c r="P151">
        <v>3</v>
      </c>
    </row>
    <row r="152" spans="1:16">
      <c r="A152" s="30" t="s">
        <v>90</v>
      </c>
      <c r="B152" s="38"/>
      <c r="E152" s="41" t="s">
        <v>87</v>
      </c>
      <c r="J152" s="39"/>
    </row>
    <row r="153" spans="1:16" ht="60">
      <c r="A153" s="30" t="s">
        <v>92</v>
      </c>
      <c r="B153" s="38"/>
      <c r="E153" s="40" t="s">
        <v>814</v>
      </c>
      <c r="J153" s="39"/>
    </row>
    <row r="154" spans="1:16">
      <c r="A154" s="30" t="s">
        <v>92</v>
      </c>
      <c r="B154" s="38"/>
      <c r="E154" s="40" t="s">
        <v>815</v>
      </c>
      <c r="J154" s="39"/>
    </row>
    <row r="155" spans="1:16" ht="120">
      <c r="A155" s="30" t="s">
        <v>95</v>
      </c>
      <c r="B155" s="42"/>
      <c r="C155" s="43"/>
      <c r="D155" s="43"/>
      <c r="E155" s="32" t="s">
        <v>455</v>
      </c>
      <c r="F155" s="43"/>
      <c r="G155" s="43"/>
      <c r="H155" s="43"/>
      <c r="I155" s="43"/>
      <c r="J155" s="44"/>
    </row>
  </sheetData>
  <sheetProtection algorithmName="SHA-512" hashValue="ES1cx81UVmsZgcuZOm4SpB/FaHouY/fs5gIMmBnScklMbDh72u5OfWhSWR1/gsLI1ZqQVohM8+17raMvM4W4tA==" saltValue="vN4MLEidvc4bkOwrX7qVz4uNjrPg9QOaiUsOPpw8lHG5arsYprlQnONz1le72jrtj9msZUN9Sb5X/6MMVo+EjQ==" spinCount="100000" sheet="1" objects="1" scenarios="1"/>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 right="0" top="0" bottom="0" header="0" footer="0"/>
  <pageSetup fitToHeight="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P29"/>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37</v>
      </c>
      <c r="I3" s="19">
        <f>SUMIFS(I9:I29,A9:A29,"SD")</f>
        <v>0</v>
      </c>
      <c r="J3" s="15"/>
      <c r="O3">
        <v>0</v>
      </c>
      <c r="P3">
        <v>2</v>
      </c>
    </row>
    <row r="4" spans="1:16">
      <c r="A4" s="3" t="s">
        <v>69</v>
      </c>
      <c r="B4" s="16" t="s">
        <v>155</v>
      </c>
      <c r="C4" s="48" t="s">
        <v>737</v>
      </c>
      <c r="D4" s="49"/>
      <c r="E4" s="17" t="s">
        <v>738</v>
      </c>
      <c r="F4" s="3"/>
      <c r="G4" s="3"/>
      <c r="H4" s="3"/>
      <c r="I4" s="3"/>
      <c r="J4" s="15"/>
      <c r="O4">
        <v>0.12</v>
      </c>
      <c r="P4">
        <v>2</v>
      </c>
    </row>
    <row r="5" spans="1:16">
      <c r="A5" s="3" t="s">
        <v>158</v>
      </c>
      <c r="B5" s="16" t="s">
        <v>70</v>
      </c>
      <c r="C5" s="48" t="s">
        <v>37</v>
      </c>
      <c r="D5" s="49"/>
      <c r="E5" s="17" t="s">
        <v>20</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166</v>
      </c>
      <c r="D9" s="27"/>
      <c r="E9" s="24" t="s">
        <v>167</v>
      </c>
      <c r="F9" s="27"/>
      <c r="G9" s="27"/>
      <c r="H9" s="27"/>
      <c r="I9" s="28">
        <f>SUMIFS(I10:I29,A10:A29,"P")</f>
        <v>0</v>
      </c>
      <c r="J9" s="29"/>
    </row>
    <row r="10" spans="1:16">
      <c r="A10" s="30" t="s">
        <v>85</v>
      </c>
      <c r="B10" s="30">
        <v>1</v>
      </c>
      <c r="C10" s="31" t="s">
        <v>456</v>
      </c>
      <c r="D10" s="30" t="s">
        <v>87</v>
      </c>
      <c r="E10" s="32" t="s">
        <v>457</v>
      </c>
      <c r="F10" s="33" t="s">
        <v>170</v>
      </c>
      <c r="G10" s="34">
        <v>57.4</v>
      </c>
      <c r="H10" s="35">
        <v>0</v>
      </c>
      <c r="I10" s="36">
        <f>ROUND(G10*H10,P4)</f>
        <v>0</v>
      </c>
      <c r="J10" s="30"/>
      <c r="O10" s="37">
        <f>I10*0.21</f>
        <v>0</v>
      </c>
      <c r="P10">
        <v>3</v>
      </c>
    </row>
    <row r="11" spans="1:16">
      <c r="A11" s="30" t="s">
        <v>90</v>
      </c>
      <c r="B11" s="38"/>
      <c r="E11" s="32" t="s">
        <v>458</v>
      </c>
      <c r="J11" s="39"/>
    </row>
    <row r="12" spans="1:16" ht="45">
      <c r="A12" s="30" t="s">
        <v>92</v>
      </c>
      <c r="B12" s="38"/>
      <c r="E12" s="40" t="s">
        <v>816</v>
      </c>
      <c r="J12" s="39"/>
    </row>
    <row r="13" spans="1:16">
      <c r="A13" s="30" t="s">
        <v>92</v>
      </c>
      <c r="B13" s="38"/>
      <c r="E13" s="40" t="s">
        <v>759</v>
      </c>
      <c r="J13" s="39"/>
    </row>
    <row r="14" spans="1:16" ht="390">
      <c r="A14" s="30" t="s">
        <v>95</v>
      </c>
      <c r="B14" s="38"/>
      <c r="E14" s="32" t="s">
        <v>460</v>
      </c>
      <c r="J14" s="39"/>
    </row>
    <row r="15" spans="1:16">
      <c r="A15" s="30" t="s">
        <v>85</v>
      </c>
      <c r="B15" s="30">
        <v>2</v>
      </c>
      <c r="C15" s="31" t="s">
        <v>177</v>
      </c>
      <c r="D15" s="30" t="s">
        <v>87</v>
      </c>
      <c r="E15" s="32" t="s">
        <v>461</v>
      </c>
      <c r="F15" s="33" t="s">
        <v>170</v>
      </c>
      <c r="G15" s="34">
        <v>57.4</v>
      </c>
      <c r="H15" s="35">
        <v>0</v>
      </c>
      <c r="I15" s="36">
        <f>ROUND(G15*H15,P4)</f>
        <v>0</v>
      </c>
      <c r="J15" s="30"/>
      <c r="O15" s="37">
        <f>I15*0.21</f>
        <v>0</v>
      </c>
      <c r="P15">
        <v>3</v>
      </c>
    </row>
    <row r="16" spans="1:16" ht="30">
      <c r="A16" s="30" t="s">
        <v>90</v>
      </c>
      <c r="B16" s="38"/>
      <c r="E16" s="32" t="s">
        <v>462</v>
      </c>
      <c r="J16" s="39"/>
    </row>
    <row r="17" spans="1:16" ht="30">
      <c r="A17" s="30" t="s">
        <v>92</v>
      </c>
      <c r="B17" s="38"/>
      <c r="E17" s="40" t="s">
        <v>758</v>
      </c>
      <c r="J17" s="39"/>
    </row>
    <row r="18" spans="1:16">
      <c r="A18" s="30" t="s">
        <v>92</v>
      </c>
      <c r="B18" s="38"/>
      <c r="E18" s="40" t="s">
        <v>759</v>
      </c>
      <c r="J18" s="39"/>
    </row>
    <row r="19" spans="1:16" ht="375">
      <c r="A19" s="30" t="s">
        <v>95</v>
      </c>
      <c r="B19" s="38"/>
      <c r="E19" s="32" t="s">
        <v>181</v>
      </c>
      <c r="J19" s="39"/>
    </row>
    <row r="20" spans="1:16">
      <c r="A20" s="30" t="s">
        <v>85</v>
      </c>
      <c r="B20" s="30">
        <v>3</v>
      </c>
      <c r="C20" s="31" t="s">
        <v>464</v>
      </c>
      <c r="D20" s="30" t="s">
        <v>87</v>
      </c>
      <c r="E20" s="32" t="s">
        <v>465</v>
      </c>
      <c r="F20" s="33" t="s">
        <v>188</v>
      </c>
      <c r="G20" s="34">
        <v>574</v>
      </c>
      <c r="H20" s="35">
        <v>0</v>
      </c>
      <c r="I20" s="36">
        <f>ROUND(G20*H20,P4)</f>
        <v>0</v>
      </c>
      <c r="J20" s="30"/>
      <c r="O20" s="37">
        <f>I20*0.21</f>
        <v>0</v>
      </c>
      <c r="P20">
        <v>3</v>
      </c>
    </row>
    <row r="21" spans="1:16">
      <c r="A21" s="30" t="s">
        <v>90</v>
      </c>
      <c r="B21" s="38"/>
      <c r="E21" s="41" t="s">
        <v>87</v>
      </c>
      <c r="J21" s="39"/>
    </row>
    <row r="22" spans="1:16" ht="30">
      <c r="A22" s="30" t="s">
        <v>92</v>
      </c>
      <c r="B22" s="38"/>
      <c r="E22" s="40" t="s">
        <v>817</v>
      </c>
      <c r="J22" s="39"/>
    </row>
    <row r="23" spans="1:16">
      <c r="A23" s="30" t="s">
        <v>92</v>
      </c>
      <c r="B23" s="38"/>
      <c r="E23" s="40" t="s">
        <v>780</v>
      </c>
      <c r="J23" s="39"/>
    </row>
    <row r="24" spans="1:16" ht="45">
      <c r="A24" s="30" t="s">
        <v>95</v>
      </c>
      <c r="B24" s="38"/>
      <c r="E24" s="32" t="s">
        <v>467</v>
      </c>
      <c r="J24" s="39"/>
    </row>
    <row r="25" spans="1:16">
      <c r="A25" s="30" t="s">
        <v>85</v>
      </c>
      <c r="B25" s="30">
        <v>4</v>
      </c>
      <c r="C25" s="31" t="s">
        <v>468</v>
      </c>
      <c r="D25" s="30" t="s">
        <v>87</v>
      </c>
      <c r="E25" s="32" t="s">
        <v>469</v>
      </c>
      <c r="F25" s="33" t="s">
        <v>188</v>
      </c>
      <c r="G25" s="34">
        <v>574</v>
      </c>
      <c r="H25" s="35">
        <v>0</v>
      </c>
      <c r="I25" s="36">
        <f>ROUND(G25*H25,P4)</f>
        <v>0</v>
      </c>
      <c r="J25" s="30"/>
      <c r="O25" s="37">
        <f>I25*0.21</f>
        <v>0</v>
      </c>
      <c r="P25">
        <v>3</v>
      </c>
    </row>
    <row r="26" spans="1:16">
      <c r="A26" s="30" t="s">
        <v>90</v>
      </c>
      <c r="B26" s="38"/>
      <c r="E26" s="32" t="s">
        <v>470</v>
      </c>
      <c r="J26" s="39"/>
    </row>
    <row r="27" spans="1:16" ht="30">
      <c r="A27" s="30" t="s">
        <v>92</v>
      </c>
      <c r="B27" s="38"/>
      <c r="E27" s="40" t="s">
        <v>817</v>
      </c>
      <c r="J27" s="39"/>
    </row>
    <row r="28" spans="1:16">
      <c r="A28" s="30" t="s">
        <v>92</v>
      </c>
      <c r="B28" s="38"/>
      <c r="E28" s="40" t="s">
        <v>780</v>
      </c>
      <c r="J28" s="39"/>
    </row>
    <row r="29" spans="1:16" ht="30">
      <c r="A29" s="30" t="s">
        <v>95</v>
      </c>
      <c r="B29" s="42"/>
      <c r="C29" s="43"/>
      <c r="D29" s="43"/>
      <c r="E29" s="32" t="s">
        <v>471</v>
      </c>
      <c r="F29" s="43"/>
      <c r="G29" s="43"/>
      <c r="H29" s="43"/>
      <c r="I29" s="43"/>
      <c r="J29" s="44"/>
    </row>
  </sheetData>
  <sheetProtection algorithmName="SHA-512" hashValue="jXcvpuT7FztgjkYIYXLZpOJI2s/0nbHY0ZpCbhzl93SZybLpmzmu5A/SmVJO1W6YHdECEErYETfKPYGyc0ZSCQ==" saltValue="6HkZq89T4m4SuTF6i4Md+/NHSbba7FVZFyvaROeZS2KRrs23zUEp1DbMVIB20P3aJlz7txnaWqzEMEnl8ZXaYA=="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P25"/>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38</v>
      </c>
      <c r="I3" s="19">
        <f>SUMIFS(I10:I25,A10:A25,"SD")</f>
        <v>0</v>
      </c>
      <c r="J3" s="15"/>
      <c r="O3">
        <v>0</v>
      </c>
      <c r="P3">
        <v>2</v>
      </c>
    </row>
    <row r="4" spans="1:16">
      <c r="A4" s="3" t="s">
        <v>69</v>
      </c>
      <c r="B4" s="16" t="s">
        <v>155</v>
      </c>
      <c r="C4" s="48" t="s">
        <v>818</v>
      </c>
      <c r="D4" s="49"/>
      <c r="E4" s="17" t="s">
        <v>819</v>
      </c>
      <c r="F4" s="3"/>
      <c r="G4" s="3"/>
      <c r="H4" s="3"/>
      <c r="I4" s="3"/>
      <c r="J4" s="15"/>
      <c r="O4">
        <v>0.12</v>
      </c>
      <c r="P4">
        <v>2</v>
      </c>
    </row>
    <row r="5" spans="1:16">
      <c r="A5" s="3" t="s">
        <v>158</v>
      </c>
      <c r="B5" s="16" t="s">
        <v>155</v>
      </c>
      <c r="C5" s="48" t="s">
        <v>38</v>
      </c>
      <c r="D5" s="49"/>
      <c r="E5" s="17" t="s">
        <v>515</v>
      </c>
      <c r="F5" s="3"/>
      <c r="G5" s="3"/>
      <c r="H5" s="3"/>
      <c r="I5" s="3"/>
      <c r="J5" s="15"/>
      <c r="O5">
        <v>0.21</v>
      </c>
    </row>
    <row r="6" spans="1:16">
      <c r="A6" s="3" t="s">
        <v>280</v>
      </c>
      <c r="B6" s="16" t="s">
        <v>70</v>
      </c>
      <c r="C6" s="48" t="s">
        <v>38</v>
      </c>
      <c r="D6" s="49"/>
      <c r="E6" s="17" t="s">
        <v>24</v>
      </c>
      <c r="F6" s="3"/>
      <c r="G6" s="3"/>
      <c r="H6" s="3"/>
      <c r="I6" s="3"/>
      <c r="J6" s="15"/>
    </row>
    <row r="7" spans="1:16">
      <c r="A7" s="52" t="s">
        <v>71</v>
      </c>
      <c r="B7" s="53" t="s">
        <v>72</v>
      </c>
      <c r="C7" s="54" t="s">
        <v>73</v>
      </c>
      <c r="D7" s="54" t="s">
        <v>74</v>
      </c>
      <c r="E7" s="54" t="s">
        <v>75</v>
      </c>
      <c r="F7" s="54" t="s">
        <v>76</v>
      </c>
      <c r="G7" s="54" t="s">
        <v>77</v>
      </c>
      <c r="H7" s="54" t="s">
        <v>78</v>
      </c>
      <c r="I7" s="54"/>
      <c r="J7" s="55" t="s">
        <v>79</v>
      </c>
    </row>
    <row r="8" spans="1:16">
      <c r="A8" s="52"/>
      <c r="B8" s="53"/>
      <c r="C8" s="54"/>
      <c r="D8" s="54"/>
      <c r="E8" s="54"/>
      <c r="F8" s="54"/>
      <c r="G8" s="54"/>
      <c r="H8" s="7" t="s">
        <v>80</v>
      </c>
      <c r="I8" s="7" t="s">
        <v>81</v>
      </c>
      <c r="J8" s="55"/>
    </row>
    <row r="9" spans="1:16">
      <c r="A9" s="22">
        <v>0</v>
      </c>
      <c r="B9" s="20">
        <v>1</v>
      </c>
      <c r="C9" s="23">
        <v>2</v>
      </c>
      <c r="D9" s="7">
        <v>3</v>
      </c>
      <c r="E9" s="23">
        <v>4</v>
      </c>
      <c r="F9" s="7">
        <v>5</v>
      </c>
      <c r="G9" s="7">
        <v>6</v>
      </c>
      <c r="H9" s="7">
        <v>7</v>
      </c>
      <c r="I9" s="23">
        <v>8</v>
      </c>
      <c r="J9" s="21">
        <v>9</v>
      </c>
    </row>
    <row r="10" spans="1:16">
      <c r="A10" s="24" t="s">
        <v>82</v>
      </c>
      <c r="B10" s="25"/>
      <c r="C10" s="26" t="s">
        <v>325</v>
      </c>
      <c r="D10" s="27"/>
      <c r="E10" s="24" t="s">
        <v>326</v>
      </c>
      <c r="F10" s="27"/>
      <c r="G10" s="27"/>
      <c r="H10" s="27"/>
      <c r="I10" s="28">
        <f>SUMIFS(I11:I25,A11:A25,"P")</f>
        <v>0</v>
      </c>
      <c r="J10" s="29"/>
    </row>
    <row r="11" spans="1:16">
      <c r="A11" s="30" t="s">
        <v>85</v>
      </c>
      <c r="B11" s="30">
        <v>1</v>
      </c>
      <c r="C11" s="31" t="s">
        <v>820</v>
      </c>
      <c r="D11" s="30" t="s">
        <v>87</v>
      </c>
      <c r="E11" s="32" t="s">
        <v>821</v>
      </c>
      <c r="F11" s="33" t="s">
        <v>188</v>
      </c>
      <c r="G11" s="34">
        <v>100</v>
      </c>
      <c r="H11" s="35">
        <v>0</v>
      </c>
      <c r="I11" s="36">
        <f>ROUND(G11*H11,P4)</f>
        <v>0</v>
      </c>
      <c r="J11" s="30"/>
      <c r="O11" s="37">
        <f>I11*0.21</f>
        <v>0</v>
      </c>
      <c r="P11">
        <v>3</v>
      </c>
    </row>
    <row r="12" spans="1:16">
      <c r="A12" s="30" t="s">
        <v>90</v>
      </c>
      <c r="B12" s="38"/>
      <c r="E12" s="41" t="s">
        <v>87</v>
      </c>
      <c r="J12" s="39"/>
    </row>
    <row r="13" spans="1:16" ht="30">
      <c r="A13" s="30" t="s">
        <v>92</v>
      </c>
      <c r="B13" s="38"/>
      <c r="E13" s="40" t="s">
        <v>822</v>
      </c>
      <c r="J13" s="39"/>
    </row>
    <row r="14" spans="1:16">
      <c r="A14" s="30" t="s">
        <v>92</v>
      </c>
      <c r="B14" s="38"/>
      <c r="E14" s="40" t="s">
        <v>823</v>
      </c>
      <c r="J14" s="39"/>
    </row>
    <row r="15" spans="1:16" ht="60">
      <c r="A15" s="30" t="s">
        <v>95</v>
      </c>
      <c r="B15" s="38"/>
      <c r="E15" s="32" t="s">
        <v>338</v>
      </c>
      <c r="J15" s="39"/>
    </row>
    <row r="16" spans="1:16">
      <c r="A16" s="30" t="s">
        <v>85</v>
      </c>
      <c r="B16" s="30">
        <v>2</v>
      </c>
      <c r="C16" s="31" t="s">
        <v>824</v>
      </c>
      <c r="D16" s="30" t="s">
        <v>87</v>
      </c>
      <c r="E16" s="32" t="s">
        <v>825</v>
      </c>
      <c r="F16" s="33" t="s">
        <v>188</v>
      </c>
      <c r="G16" s="34">
        <v>84</v>
      </c>
      <c r="H16" s="35">
        <v>0</v>
      </c>
      <c r="I16" s="36">
        <f>ROUND(G16*H16,P4)</f>
        <v>0</v>
      </c>
      <c r="J16" s="30"/>
      <c r="O16" s="37">
        <f>I16*0.21</f>
        <v>0</v>
      </c>
      <c r="P16">
        <v>3</v>
      </c>
    </row>
    <row r="17" spans="1:16">
      <c r="A17" s="30" t="s">
        <v>90</v>
      </c>
      <c r="B17" s="38"/>
      <c r="E17" s="41" t="s">
        <v>87</v>
      </c>
      <c r="J17" s="39"/>
    </row>
    <row r="18" spans="1:16" ht="30">
      <c r="A18" s="30" t="s">
        <v>92</v>
      </c>
      <c r="B18" s="38"/>
      <c r="E18" s="40" t="s">
        <v>826</v>
      </c>
      <c r="J18" s="39"/>
    </row>
    <row r="19" spans="1:16">
      <c r="A19" s="30" t="s">
        <v>92</v>
      </c>
      <c r="B19" s="38"/>
      <c r="E19" s="40" t="s">
        <v>827</v>
      </c>
      <c r="J19" s="39"/>
    </row>
    <row r="20" spans="1:16" ht="195">
      <c r="A20" s="30" t="s">
        <v>95</v>
      </c>
      <c r="B20" s="38"/>
      <c r="E20" s="32" t="s">
        <v>375</v>
      </c>
      <c r="J20" s="39"/>
    </row>
    <row r="21" spans="1:16" ht="30">
      <c r="A21" s="30" t="s">
        <v>85</v>
      </c>
      <c r="B21" s="30">
        <v>3</v>
      </c>
      <c r="C21" s="31" t="s">
        <v>828</v>
      </c>
      <c r="D21" s="30" t="s">
        <v>87</v>
      </c>
      <c r="E21" s="32" t="s">
        <v>829</v>
      </c>
      <c r="F21" s="33" t="s">
        <v>188</v>
      </c>
      <c r="G21" s="34">
        <v>16</v>
      </c>
      <c r="H21" s="35">
        <v>0</v>
      </c>
      <c r="I21" s="36">
        <f>ROUND(G21*H21,P4)</f>
        <v>0</v>
      </c>
      <c r="J21" s="30"/>
      <c r="O21" s="37">
        <f>I21*0.21</f>
        <v>0</v>
      </c>
      <c r="P21">
        <v>3</v>
      </c>
    </row>
    <row r="22" spans="1:16">
      <c r="A22" s="30" t="s">
        <v>90</v>
      </c>
      <c r="B22" s="38"/>
      <c r="E22" s="41" t="s">
        <v>87</v>
      </c>
      <c r="J22" s="39"/>
    </row>
    <row r="23" spans="1:16" ht="30">
      <c r="A23" s="30" t="s">
        <v>92</v>
      </c>
      <c r="B23" s="38"/>
      <c r="E23" s="40" t="s">
        <v>830</v>
      </c>
      <c r="J23" s="39"/>
    </row>
    <row r="24" spans="1:16">
      <c r="A24" s="30" t="s">
        <v>92</v>
      </c>
      <c r="B24" s="38"/>
      <c r="E24" s="40" t="s">
        <v>831</v>
      </c>
      <c r="J24" s="39"/>
    </row>
    <row r="25" spans="1:16" ht="195">
      <c r="A25" s="30" t="s">
        <v>95</v>
      </c>
      <c r="B25" s="42"/>
      <c r="C25" s="43"/>
      <c r="D25" s="43"/>
      <c r="E25" s="32" t="s">
        <v>375</v>
      </c>
      <c r="F25" s="43"/>
      <c r="G25" s="43"/>
      <c r="H25" s="43"/>
      <c r="I25" s="43"/>
      <c r="J25" s="44"/>
    </row>
  </sheetData>
  <sheetProtection algorithmName="SHA-512" hashValue="CGxJsuJJ8+WmRghB21QXulD8Tnrzw4Shq9HnOdhhyIDjtTiuxc6gU75RXT8l9uI78jfMIn3pM91uR+ukZ4YpmQ==" saltValue="6grThbo+Tc2BOPa3cSIuMa/8iCc0CDy0fQiYcRsPKV2rzpaVJU6M8NXKLofXu0seKrnXmQkQ/eSirtES2DlDNg==" spinCount="100000" sheet="1" objects="1" scenarios="1"/>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 right="0" top="0" bottom="0" header="0" footer="0"/>
  <pageSetup fitToHeight="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P3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39</v>
      </c>
      <c r="I3" s="19">
        <f>SUMIFS(I9:I31,A9:A31,"SD")</f>
        <v>0</v>
      </c>
      <c r="J3" s="15"/>
      <c r="O3">
        <v>0</v>
      </c>
      <c r="P3">
        <v>2</v>
      </c>
    </row>
    <row r="4" spans="1:16" ht="30">
      <c r="A4" s="3" t="s">
        <v>69</v>
      </c>
      <c r="B4" s="16" t="s">
        <v>155</v>
      </c>
      <c r="C4" s="48" t="s">
        <v>832</v>
      </c>
      <c r="D4" s="49"/>
      <c r="E4" s="17" t="s">
        <v>833</v>
      </c>
      <c r="F4" s="3"/>
      <c r="G4" s="3"/>
      <c r="H4" s="3"/>
      <c r="I4" s="3"/>
      <c r="J4" s="15"/>
      <c r="O4">
        <v>0.12</v>
      </c>
      <c r="P4">
        <v>2</v>
      </c>
    </row>
    <row r="5" spans="1:16">
      <c r="A5" s="3" t="s">
        <v>158</v>
      </c>
      <c r="B5" s="16" t="s">
        <v>70</v>
      </c>
      <c r="C5" s="48" t="s">
        <v>39</v>
      </c>
      <c r="D5" s="49"/>
      <c r="E5" s="17" t="s">
        <v>14</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SUMIFS(I10:I14,A10:A14,"P")</f>
        <v>0</v>
      </c>
      <c r="J9" s="29"/>
    </row>
    <row r="10" spans="1:16">
      <c r="A10" s="30" t="s">
        <v>85</v>
      </c>
      <c r="B10" s="30">
        <v>1</v>
      </c>
      <c r="C10" s="31" t="s">
        <v>159</v>
      </c>
      <c r="D10" s="30" t="s">
        <v>87</v>
      </c>
      <c r="E10" s="32" t="s">
        <v>160</v>
      </c>
      <c r="F10" s="33" t="s">
        <v>161</v>
      </c>
      <c r="G10" s="34">
        <v>386.1</v>
      </c>
      <c r="H10" s="35">
        <v>0</v>
      </c>
      <c r="I10" s="36">
        <f>ROUND(G10*H10,P4)</f>
        <v>0</v>
      </c>
      <c r="J10" s="30"/>
      <c r="O10" s="37">
        <f>I10*0.21</f>
        <v>0</v>
      </c>
      <c r="P10">
        <v>3</v>
      </c>
    </row>
    <row r="11" spans="1:16" ht="30">
      <c r="A11" s="30" t="s">
        <v>90</v>
      </c>
      <c r="B11" s="38"/>
      <c r="E11" s="32" t="s">
        <v>162</v>
      </c>
      <c r="J11" s="39"/>
    </row>
    <row r="12" spans="1:16">
      <c r="A12" s="30" t="s">
        <v>92</v>
      </c>
      <c r="B12" s="38"/>
      <c r="E12" s="40" t="s">
        <v>834</v>
      </c>
      <c r="J12" s="39"/>
    </row>
    <row r="13" spans="1:16">
      <c r="A13" s="30" t="s">
        <v>92</v>
      </c>
      <c r="B13" s="38"/>
      <c r="E13" s="40" t="s">
        <v>835</v>
      </c>
      <c r="J13" s="39"/>
    </row>
    <row r="14" spans="1:16" ht="30">
      <c r="A14" s="30" t="s">
        <v>95</v>
      </c>
      <c r="B14" s="38"/>
      <c r="E14" s="32" t="s">
        <v>165</v>
      </c>
      <c r="J14" s="39"/>
    </row>
    <row r="15" spans="1:16">
      <c r="A15" s="24" t="s">
        <v>82</v>
      </c>
      <c r="B15" s="25"/>
      <c r="C15" s="26" t="s">
        <v>166</v>
      </c>
      <c r="D15" s="27"/>
      <c r="E15" s="24" t="s">
        <v>167</v>
      </c>
      <c r="F15" s="27"/>
      <c r="G15" s="27"/>
      <c r="H15" s="27"/>
      <c r="I15" s="28">
        <f>SUMIFS(I16:I25,A16:A25,"P")</f>
        <v>0</v>
      </c>
      <c r="J15" s="29"/>
    </row>
    <row r="16" spans="1:16" ht="30">
      <c r="A16" s="30" t="s">
        <v>85</v>
      </c>
      <c r="B16" s="30">
        <v>2</v>
      </c>
      <c r="C16" s="31" t="s">
        <v>168</v>
      </c>
      <c r="D16" s="30" t="s">
        <v>87</v>
      </c>
      <c r="E16" s="32" t="s">
        <v>169</v>
      </c>
      <c r="F16" s="33" t="s">
        <v>170</v>
      </c>
      <c r="G16" s="34">
        <v>214.5</v>
      </c>
      <c r="H16" s="35">
        <v>0</v>
      </c>
      <c r="I16" s="36">
        <f>ROUND(G16*H16,P4)</f>
        <v>0</v>
      </c>
      <c r="J16" s="30"/>
      <c r="O16" s="37">
        <f>I16*0.21</f>
        <v>0</v>
      </c>
      <c r="P16">
        <v>3</v>
      </c>
    </row>
    <row r="17" spans="1:16">
      <c r="A17" s="30" t="s">
        <v>90</v>
      </c>
      <c r="B17" s="38"/>
      <c r="E17" s="41" t="s">
        <v>87</v>
      </c>
      <c r="J17" s="39"/>
    </row>
    <row r="18" spans="1:16" ht="45">
      <c r="A18" s="30" t="s">
        <v>92</v>
      </c>
      <c r="B18" s="38"/>
      <c r="E18" s="40" t="s">
        <v>836</v>
      </c>
      <c r="J18" s="39"/>
    </row>
    <row r="19" spans="1:16">
      <c r="A19" s="30" t="s">
        <v>92</v>
      </c>
      <c r="B19" s="38"/>
      <c r="E19" s="40" t="s">
        <v>837</v>
      </c>
      <c r="J19" s="39"/>
    </row>
    <row r="20" spans="1:16" ht="409.5">
      <c r="A20" s="30" t="s">
        <v>95</v>
      </c>
      <c r="B20" s="38"/>
      <c r="E20" s="32" t="s">
        <v>173</v>
      </c>
      <c r="J20" s="39"/>
    </row>
    <row r="21" spans="1:16" ht="30">
      <c r="A21" s="30" t="s">
        <v>85</v>
      </c>
      <c r="B21" s="30">
        <v>3</v>
      </c>
      <c r="C21" s="31" t="s">
        <v>177</v>
      </c>
      <c r="D21" s="30" t="s">
        <v>87</v>
      </c>
      <c r="E21" s="32" t="s">
        <v>178</v>
      </c>
      <c r="F21" s="33" t="s">
        <v>170</v>
      </c>
      <c r="G21" s="34">
        <v>214.5</v>
      </c>
      <c r="H21" s="35">
        <v>0</v>
      </c>
      <c r="I21" s="36">
        <f>ROUND(G21*H21,P4)</f>
        <v>0</v>
      </c>
      <c r="J21" s="30"/>
      <c r="O21" s="37">
        <f>I21*0.21</f>
        <v>0</v>
      </c>
      <c r="P21">
        <v>3</v>
      </c>
    </row>
    <row r="22" spans="1:16">
      <c r="A22" s="30" t="s">
        <v>90</v>
      </c>
      <c r="B22" s="38"/>
      <c r="E22" s="32" t="s">
        <v>179</v>
      </c>
      <c r="J22" s="39"/>
    </row>
    <row r="23" spans="1:16" ht="135">
      <c r="A23" s="30" t="s">
        <v>92</v>
      </c>
      <c r="B23" s="38"/>
      <c r="E23" s="40" t="s">
        <v>838</v>
      </c>
      <c r="J23" s="39"/>
    </row>
    <row r="24" spans="1:16">
      <c r="A24" s="30" t="s">
        <v>92</v>
      </c>
      <c r="B24" s="38"/>
      <c r="E24" s="40" t="s">
        <v>837</v>
      </c>
      <c r="J24" s="39"/>
    </row>
    <row r="25" spans="1:16" ht="375">
      <c r="A25" s="30" t="s">
        <v>95</v>
      </c>
      <c r="B25" s="38"/>
      <c r="E25" s="32" t="s">
        <v>181</v>
      </c>
      <c r="J25" s="39"/>
    </row>
    <row r="26" spans="1:16">
      <c r="A26" s="24" t="s">
        <v>82</v>
      </c>
      <c r="B26" s="25"/>
      <c r="C26" s="26" t="s">
        <v>184</v>
      </c>
      <c r="D26" s="27"/>
      <c r="E26" s="24" t="s">
        <v>185</v>
      </c>
      <c r="F26" s="27"/>
      <c r="G26" s="27"/>
      <c r="H26" s="27"/>
      <c r="I26" s="28">
        <f>SUMIFS(I27:I31,A27:A31,"P")</f>
        <v>0</v>
      </c>
      <c r="J26" s="29"/>
    </row>
    <row r="27" spans="1:16">
      <c r="A27" s="30" t="s">
        <v>85</v>
      </c>
      <c r="B27" s="30">
        <v>4</v>
      </c>
      <c r="C27" s="31" t="s">
        <v>186</v>
      </c>
      <c r="D27" s="30" t="s">
        <v>87</v>
      </c>
      <c r="E27" s="32" t="s">
        <v>187</v>
      </c>
      <c r="F27" s="33" t="s">
        <v>188</v>
      </c>
      <c r="G27" s="34">
        <v>390</v>
      </c>
      <c r="H27" s="35">
        <v>0</v>
      </c>
      <c r="I27" s="36">
        <f>ROUND(G27*H27,P4)</f>
        <v>0</v>
      </c>
      <c r="J27" s="30"/>
      <c r="O27" s="37">
        <f>I27*0.21</f>
        <v>0</v>
      </c>
      <c r="P27">
        <v>3</v>
      </c>
    </row>
    <row r="28" spans="1:16" ht="30">
      <c r="A28" s="30" t="s">
        <v>90</v>
      </c>
      <c r="B28" s="38"/>
      <c r="E28" s="32" t="s">
        <v>189</v>
      </c>
      <c r="J28" s="39"/>
    </row>
    <row r="29" spans="1:16" ht="30">
      <c r="A29" s="30" t="s">
        <v>92</v>
      </c>
      <c r="B29" s="38"/>
      <c r="E29" s="40" t="s">
        <v>307</v>
      </c>
      <c r="J29" s="39"/>
    </row>
    <row r="30" spans="1:16">
      <c r="A30" s="30" t="s">
        <v>92</v>
      </c>
      <c r="B30" s="38"/>
      <c r="E30" s="40" t="s">
        <v>839</v>
      </c>
      <c r="J30" s="39"/>
    </row>
    <row r="31" spans="1:16" ht="120">
      <c r="A31" s="30" t="s">
        <v>95</v>
      </c>
      <c r="B31" s="42"/>
      <c r="C31" s="43"/>
      <c r="D31" s="43"/>
      <c r="E31" s="32" t="s">
        <v>192</v>
      </c>
      <c r="F31" s="43"/>
      <c r="G31" s="43"/>
      <c r="H31" s="43"/>
      <c r="I31" s="43"/>
      <c r="J31" s="44"/>
    </row>
  </sheetData>
  <sheetProtection algorithmName="SHA-512" hashValue="1nu6dH7LCR6t4n3AbyfNf4biGmLbym/szwxa9kwwrOCxOos10XieqJTKv27NLXaxS9mbLyEIWszNdaYOGrYADA==" saltValue="9SIlByNe8e9GIdaFcgP6+KfFsr30fzq27JGPQvE3hKhXlLFdHK1w5VNzatGaSHBKa9tEuSSSgd/ZyN7fCwe5+Q=="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P106"/>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40</v>
      </c>
      <c r="I3" s="19">
        <f>SUMIFS(I9:I106,A9:A106,"SD")</f>
        <v>0</v>
      </c>
      <c r="J3" s="15"/>
      <c r="O3">
        <v>0</v>
      </c>
      <c r="P3">
        <v>2</v>
      </c>
    </row>
    <row r="4" spans="1:16">
      <c r="A4" s="3" t="s">
        <v>69</v>
      </c>
      <c r="B4" s="16" t="s">
        <v>155</v>
      </c>
      <c r="C4" s="48" t="s">
        <v>840</v>
      </c>
      <c r="D4" s="49"/>
      <c r="E4" s="17" t="s">
        <v>841</v>
      </c>
      <c r="F4" s="3"/>
      <c r="G4" s="3"/>
      <c r="H4" s="3"/>
      <c r="I4" s="3"/>
      <c r="J4" s="15"/>
      <c r="O4">
        <v>0.12</v>
      </c>
      <c r="P4">
        <v>2</v>
      </c>
    </row>
    <row r="5" spans="1:16">
      <c r="A5" s="3" t="s">
        <v>158</v>
      </c>
      <c r="B5" s="16" t="s">
        <v>70</v>
      </c>
      <c r="C5" s="48" t="s">
        <v>40</v>
      </c>
      <c r="D5" s="49"/>
      <c r="E5" s="17" t="s">
        <v>16</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SUMIFS(I10:I29,A10:A29,"P")</f>
        <v>0</v>
      </c>
      <c r="J9" s="29"/>
    </row>
    <row r="10" spans="1:16">
      <c r="A10" s="30" t="s">
        <v>85</v>
      </c>
      <c r="B10" s="30">
        <v>1</v>
      </c>
      <c r="C10" s="31" t="s">
        <v>159</v>
      </c>
      <c r="D10" s="30" t="s">
        <v>87</v>
      </c>
      <c r="E10" s="32" t="s">
        <v>160</v>
      </c>
      <c r="F10" s="33" t="s">
        <v>161</v>
      </c>
      <c r="G10" s="34">
        <v>412.92</v>
      </c>
      <c r="H10" s="35">
        <v>0</v>
      </c>
      <c r="I10" s="36">
        <f>ROUND(G10*H10,P4)</f>
        <v>0</v>
      </c>
      <c r="J10" s="30"/>
      <c r="O10" s="37">
        <f>I10*0.21</f>
        <v>0</v>
      </c>
      <c r="P10">
        <v>3</v>
      </c>
    </row>
    <row r="11" spans="1:16">
      <c r="A11" s="30" t="s">
        <v>90</v>
      </c>
      <c r="B11" s="38"/>
      <c r="E11" s="32" t="s">
        <v>195</v>
      </c>
      <c r="J11" s="39"/>
    </row>
    <row r="12" spans="1:16" ht="60">
      <c r="A12" s="30" t="s">
        <v>92</v>
      </c>
      <c r="B12" s="38"/>
      <c r="E12" s="40" t="s">
        <v>842</v>
      </c>
      <c r="J12" s="39"/>
    </row>
    <row r="13" spans="1:16">
      <c r="A13" s="30" t="s">
        <v>92</v>
      </c>
      <c r="B13" s="38"/>
      <c r="E13" s="40" t="s">
        <v>843</v>
      </c>
      <c r="J13" s="39"/>
    </row>
    <row r="14" spans="1:16" ht="30">
      <c r="A14" s="30" t="s">
        <v>95</v>
      </c>
      <c r="B14" s="38"/>
      <c r="E14" s="32" t="s">
        <v>165</v>
      </c>
      <c r="J14" s="39"/>
    </row>
    <row r="15" spans="1:16">
      <c r="A15" s="30" t="s">
        <v>85</v>
      </c>
      <c r="B15" s="30">
        <v>2</v>
      </c>
      <c r="C15" s="31" t="s">
        <v>198</v>
      </c>
      <c r="D15" s="30" t="s">
        <v>87</v>
      </c>
      <c r="E15" s="32" t="s">
        <v>199</v>
      </c>
      <c r="F15" s="33" t="s">
        <v>161</v>
      </c>
      <c r="G15" s="34">
        <v>466.2</v>
      </c>
      <c r="H15" s="35">
        <v>0</v>
      </c>
      <c r="I15" s="36">
        <f>ROUND(G15*H15,P4)</f>
        <v>0</v>
      </c>
      <c r="J15" s="30"/>
      <c r="O15" s="37">
        <f>I15*0.21</f>
        <v>0</v>
      </c>
      <c r="P15">
        <v>3</v>
      </c>
    </row>
    <row r="16" spans="1:16" ht="30">
      <c r="A16" s="30" t="s">
        <v>90</v>
      </c>
      <c r="B16" s="38"/>
      <c r="E16" s="32" t="s">
        <v>200</v>
      </c>
      <c r="J16" s="39"/>
    </row>
    <row r="17" spans="1:16">
      <c r="A17" s="30" t="s">
        <v>92</v>
      </c>
      <c r="B17" s="38"/>
      <c r="E17" s="40" t="s">
        <v>844</v>
      </c>
      <c r="J17" s="39"/>
    </row>
    <row r="18" spans="1:16">
      <c r="A18" s="30" t="s">
        <v>92</v>
      </c>
      <c r="B18" s="38"/>
      <c r="E18" s="40" t="s">
        <v>845</v>
      </c>
      <c r="J18" s="39"/>
    </row>
    <row r="19" spans="1:16" ht="30">
      <c r="A19" s="30" t="s">
        <v>95</v>
      </c>
      <c r="B19" s="38"/>
      <c r="E19" s="32" t="s">
        <v>165</v>
      </c>
      <c r="J19" s="39"/>
    </row>
    <row r="20" spans="1:16">
      <c r="A20" s="30" t="s">
        <v>85</v>
      </c>
      <c r="B20" s="30">
        <v>3</v>
      </c>
      <c r="C20" s="31" t="s">
        <v>203</v>
      </c>
      <c r="D20" s="30" t="s">
        <v>87</v>
      </c>
      <c r="E20" s="32" t="s">
        <v>204</v>
      </c>
      <c r="F20" s="33" t="s">
        <v>161</v>
      </c>
      <c r="G20" s="34">
        <v>206.95</v>
      </c>
      <c r="H20" s="35">
        <v>0</v>
      </c>
      <c r="I20" s="36">
        <f>ROUND(G20*H20,P4)</f>
        <v>0</v>
      </c>
      <c r="J20" s="30"/>
      <c r="O20" s="37">
        <f>I20*0.21</f>
        <v>0</v>
      </c>
      <c r="P20">
        <v>3</v>
      </c>
    </row>
    <row r="21" spans="1:16">
      <c r="A21" s="30" t="s">
        <v>90</v>
      </c>
      <c r="B21" s="38"/>
      <c r="E21" s="32" t="s">
        <v>205</v>
      </c>
      <c r="J21" s="39"/>
    </row>
    <row r="22" spans="1:16" ht="90">
      <c r="A22" s="30" t="s">
        <v>92</v>
      </c>
      <c r="B22" s="38"/>
      <c r="E22" s="40" t="s">
        <v>846</v>
      </c>
      <c r="J22" s="39"/>
    </row>
    <row r="23" spans="1:16">
      <c r="A23" s="30" t="s">
        <v>92</v>
      </c>
      <c r="B23" s="38"/>
      <c r="E23" s="40" t="s">
        <v>847</v>
      </c>
      <c r="J23" s="39"/>
    </row>
    <row r="24" spans="1:16" ht="30">
      <c r="A24" s="30" t="s">
        <v>95</v>
      </c>
      <c r="B24" s="38"/>
      <c r="E24" s="32" t="s">
        <v>165</v>
      </c>
      <c r="J24" s="39"/>
    </row>
    <row r="25" spans="1:16">
      <c r="A25" s="30" t="s">
        <v>85</v>
      </c>
      <c r="B25" s="30">
        <v>4</v>
      </c>
      <c r="C25" s="31" t="s">
        <v>203</v>
      </c>
      <c r="D25" s="30" t="s">
        <v>184</v>
      </c>
      <c r="E25" s="32" t="s">
        <v>204</v>
      </c>
      <c r="F25" s="33" t="s">
        <v>161</v>
      </c>
      <c r="G25" s="34">
        <v>226.8</v>
      </c>
      <c r="H25" s="35">
        <v>0</v>
      </c>
      <c r="I25" s="36">
        <f>ROUND(G25*H25,P4)</f>
        <v>0</v>
      </c>
      <c r="J25" s="30"/>
      <c r="O25" s="37">
        <f>I25*0.21</f>
        <v>0</v>
      </c>
      <c r="P25">
        <v>3</v>
      </c>
    </row>
    <row r="26" spans="1:16" ht="45">
      <c r="A26" s="30" t="s">
        <v>90</v>
      </c>
      <c r="B26" s="38"/>
      <c r="E26" s="32" t="s">
        <v>208</v>
      </c>
      <c r="J26" s="39"/>
    </row>
    <row r="27" spans="1:16" ht="60">
      <c r="A27" s="30" t="s">
        <v>92</v>
      </c>
      <c r="B27" s="38"/>
      <c r="E27" s="40" t="s">
        <v>848</v>
      </c>
      <c r="J27" s="39"/>
    </row>
    <row r="28" spans="1:16">
      <c r="A28" s="30" t="s">
        <v>92</v>
      </c>
      <c r="B28" s="38"/>
      <c r="E28" s="40" t="s">
        <v>849</v>
      </c>
      <c r="J28" s="39"/>
    </row>
    <row r="29" spans="1:16" ht="30">
      <c r="A29" s="30" t="s">
        <v>95</v>
      </c>
      <c r="B29" s="38"/>
      <c r="E29" s="32" t="s">
        <v>165</v>
      </c>
      <c r="J29" s="39"/>
    </row>
    <row r="30" spans="1:16">
      <c r="A30" s="24" t="s">
        <v>82</v>
      </c>
      <c r="B30" s="25"/>
      <c r="C30" s="26" t="s">
        <v>166</v>
      </c>
      <c r="D30" s="27"/>
      <c r="E30" s="24" t="s">
        <v>167</v>
      </c>
      <c r="F30" s="27"/>
      <c r="G30" s="27"/>
      <c r="H30" s="27"/>
      <c r="I30" s="28">
        <f>SUMIFS(I31:I85,A31:A85,"P")</f>
        <v>0</v>
      </c>
      <c r="J30" s="29"/>
    </row>
    <row r="31" spans="1:16">
      <c r="A31" s="30" t="s">
        <v>85</v>
      </c>
      <c r="B31" s="30">
        <v>5</v>
      </c>
      <c r="C31" s="31" t="s">
        <v>211</v>
      </c>
      <c r="D31" s="30" t="s">
        <v>87</v>
      </c>
      <c r="E31" s="32" t="s">
        <v>212</v>
      </c>
      <c r="F31" s="33" t="s">
        <v>188</v>
      </c>
      <c r="G31" s="34">
        <v>2294</v>
      </c>
      <c r="H31" s="35">
        <v>0</v>
      </c>
      <c r="I31" s="36">
        <f>ROUND(G31*H31,P4)</f>
        <v>0</v>
      </c>
      <c r="J31" s="30"/>
      <c r="O31" s="37">
        <f>I31*0.21</f>
        <v>0</v>
      </c>
      <c r="P31">
        <v>3</v>
      </c>
    </row>
    <row r="32" spans="1:16">
      <c r="A32" s="30" t="s">
        <v>90</v>
      </c>
      <c r="B32" s="38"/>
      <c r="E32" s="41" t="s">
        <v>87</v>
      </c>
      <c r="J32" s="39"/>
    </row>
    <row r="33" spans="1:16" ht="60">
      <c r="A33" s="30" t="s">
        <v>92</v>
      </c>
      <c r="B33" s="38"/>
      <c r="E33" s="40" t="s">
        <v>850</v>
      </c>
      <c r="J33" s="39"/>
    </row>
    <row r="34" spans="1:16">
      <c r="A34" s="30" t="s">
        <v>92</v>
      </c>
      <c r="B34" s="38"/>
      <c r="E34" s="40" t="s">
        <v>851</v>
      </c>
      <c r="J34" s="39"/>
    </row>
    <row r="35" spans="1:16" ht="30">
      <c r="A35" s="30" t="s">
        <v>95</v>
      </c>
      <c r="B35" s="38"/>
      <c r="E35" s="32" t="s">
        <v>215</v>
      </c>
      <c r="J35" s="39"/>
    </row>
    <row r="36" spans="1:16" ht="30">
      <c r="A36" s="30" t="s">
        <v>85</v>
      </c>
      <c r="B36" s="30">
        <v>6</v>
      </c>
      <c r="C36" s="31" t="s">
        <v>216</v>
      </c>
      <c r="D36" s="30" t="s">
        <v>87</v>
      </c>
      <c r="E36" s="32" t="s">
        <v>217</v>
      </c>
      <c r="F36" s="33" t="s">
        <v>170</v>
      </c>
      <c r="G36" s="34">
        <v>233.1</v>
      </c>
      <c r="H36" s="35">
        <v>0</v>
      </c>
      <c r="I36" s="36">
        <f>ROUND(G36*H36,P4)</f>
        <v>0</v>
      </c>
      <c r="J36" s="30"/>
      <c r="O36" s="37">
        <f>I36*0.21</f>
        <v>0</v>
      </c>
      <c r="P36">
        <v>3</v>
      </c>
    </row>
    <row r="37" spans="1:16">
      <c r="A37" s="30" t="s">
        <v>90</v>
      </c>
      <c r="B37" s="38"/>
      <c r="E37" s="32" t="s">
        <v>218</v>
      </c>
      <c r="J37" s="39"/>
    </row>
    <row r="38" spans="1:16" ht="75">
      <c r="A38" s="30" t="s">
        <v>92</v>
      </c>
      <c r="B38" s="38"/>
      <c r="E38" s="40" t="s">
        <v>852</v>
      </c>
      <c r="J38" s="39"/>
    </row>
    <row r="39" spans="1:16">
      <c r="A39" s="30" t="s">
        <v>92</v>
      </c>
      <c r="B39" s="38"/>
      <c r="E39" s="40" t="s">
        <v>853</v>
      </c>
      <c r="J39" s="39"/>
    </row>
    <row r="40" spans="1:16" ht="90">
      <c r="A40" s="30" t="s">
        <v>95</v>
      </c>
      <c r="B40" s="38"/>
      <c r="E40" s="32" t="s">
        <v>221</v>
      </c>
      <c r="J40" s="39"/>
    </row>
    <row r="41" spans="1:16" ht="30">
      <c r="A41" s="30" t="s">
        <v>85</v>
      </c>
      <c r="B41" s="30">
        <v>7</v>
      </c>
      <c r="C41" s="31" t="s">
        <v>224</v>
      </c>
      <c r="D41" s="30" t="s">
        <v>87</v>
      </c>
      <c r="E41" s="32" t="s">
        <v>225</v>
      </c>
      <c r="F41" s="33" t="s">
        <v>170</v>
      </c>
      <c r="G41" s="34">
        <v>113.4</v>
      </c>
      <c r="H41" s="35">
        <v>0</v>
      </c>
      <c r="I41" s="36">
        <f>ROUND(G41*H41,P4)</f>
        <v>0</v>
      </c>
      <c r="J41" s="30"/>
      <c r="O41" s="37">
        <f>I41*0.21</f>
        <v>0</v>
      </c>
      <c r="P41">
        <v>3</v>
      </c>
    </row>
    <row r="42" spans="1:16">
      <c r="A42" s="30" t="s">
        <v>90</v>
      </c>
      <c r="B42" s="38"/>
      <c r="E42" s="41" t="s">
        <v>87</v>
      </c>
      <c r="J42" s="39"/>
    </row>
    <row r="43" spans="1:16" ht="60">
      <c r="A43" s="30" t="s">
        <v>92</v>
      </c>
      <c r="B43" s="38"/>
      <c r="E43" s="40" t="s">
        <v>854</v>
      </c>
      <c r="J43" s="39"/>
    </row>
    <row r="44" spans="1:16">
      <c r="A44" s="30" t="s">
        <v>92</v>
      </c>
      <c r="B44" s="38"/>
      <c r="E44" s="40" t="s">
        <v>855</v>
      </c>
      <c r="J44" s="39"/>
    </row>
    <row r="45" spans="1:16" ht="90">
      <c r="A45" s="30" t="s">
        <v>95</v>
      </c>
      <c r="B45" s="38"/>
      <c r="E45" s="32" t="s">
        <v>221</v>
      </c>
      <c r="J45" s="39"/>
    </row>
    <row r="46" spans="1:16">
      <c r="A46" s="30" t="s">
        <v>85</v>
      </c>
      <c r="B46" s="30">
        <v>8</v>
      </c>
      <c r="C46" s="31" t="s">
        <v>748</v>
      </c>
      <c r="D46" s="30" t="s">
        <v>87</v>
      </c>
      <c r="E46" s="32" t="s">
        <v>749</v>
      </c>
      <c r="F46" s="33" t="s">
        <v>230</v>
      </c>
      <c r="G46" s="34">
        <v>610</v>
      </c>
      <c r="H46" s="35">
        <v>0</v>
      </c>
      <c r="I46" s="36">
        <f>ROUND(G46*H46,P4)</f>
        <v>0</v>
      </c>
      <c r="J46" s="30"/>
      <c r="O46" s="37">
        <f>I46*0.21</f>
        <v>0</v>
      </c>
      <c r="P46">
        <v>3</v>
      </c>
    </row>
    <row r="47" spans="1:16">
      <c r="A47" s="30" t="s">
        <v>90</v>
      </c>
      <c r="B47" s="38"/>
      <c r="E47" s="41" t="s">
        <v>87</v>
      </c>
      <c r="J47" s="39"/>
    </row>
    <row r="48" spans="1:16" ht="30">
      <c r="A48" s="30" t="s">
        <v>92</v>
      </c>
      <c r="B48" s="38"/>
      <c r="E48" s="40" t="s">
        <v>856</v>
      </c>
      <c r="J48" s="39"/>
    </row>
    <row r="49" spans="1:16">
      <c r="A49" s="30" t="s">
        <v>92</v>
      </c>
      <c r="B49" s="38"/>
      <c r="E49" s="40" t="s">
        <v>857</v>
      </c>
      <c r="J49" s="39"/>
    </row>
    <row r="50" spans="1:16" ht="90">
      <c r="A50" s="30" t="s">
        <v>95</v>
      </c>
      <c r="B50" s="38"/>
      <c r="E50" s="32" t="s">
        <v>221</v>
      </c>
      <c r="J50" s="39"/>
    </row>
    <row r="51" spans="1:16" ht="30">
      <c r="A51" s="30" t="s">
        <v>85</v>
      </c>
      <c r="B51" s="30">
        <v>9</v>
      </c>
      <c r="C51" s="31" t="s">
        <v>233</v>
      </c>
      <c r="D51" s="30" t="s">
        <v>87</v>
      </c>
      <c r="E51" s="32" t="s">
        <v>234</v>
      </c>
      <c r="F51" s="33" t="s">
        <v>170</v>
      </c>
      <c r="G51" s="34">
        <v>1532</v>
      </c>
      <c r="H51" s="35">
        <v>0</v>
      </c>
      <c r="I51" s="36">
        <f>ROUND(G51*H51,P4)</f>
        <v>0</v>
      </c>
      <c r="J51" s="30"/>
      <c r="O51" s="37">
        <f>I51*0.21</f>
        <v>0</v>
      </c>
      <c r="P51">
        <v>3</v>
      </c>
    </row>
    <row r="52" spans="1:16" ht="30">
      <c r="A52" s="30" t="s">
        <v>90</v>
      </c>
      <c r="B52" s="38"/>
      <c r="E52" s="32" t="s">
        <v>235</v>
      </c>
      <c r="J52" s="39"/>
    </row>
    <row r="53" spans="1:16" ht="409.5">
      <c r="A53" s="30" t="s">
        <v>92</v>
      </c>
      <c r="B53" s="38"/>
      <c r="E53" s="40" t="s">
        <v>858</v>
      </c>
      <c r="J53" s="39"/>
    </row>
    <row r="54" spans="1:16">
      <c r="A54" s="30" t="s">
        <v>92</v>
      </c>
      <c r="B54" s="38"/>
      <c r="E54" s="40" t="s">
        <v>859</v>
      </c>
      <c r="J54" s="39"/>
    </row>
    <row r="55" spans="1:16" ht="90">
      <c r="A55" s="30" t="s">
        <v>95</v>
      </c>
      <c r="B55" s="38"/>
      <c r="E55" s="32" t="s">
        <v>221</v>
      </c>
      <c r="J55" s="39"/>
    </row>
    <row r="56" spans="1:16">
      <c r="A56" s="30" t="s">
        <v>85</v>
      </c>
      <c r="B56" s="30">
        <v>10</v>
      </c>
      <c r="C56" s="31" t="s">
        <v>238</v>
      </c>
      <c r="D56" s="30" t="s">
        <v>87</v>
      </c>
      <c r="E56" s="32" t="s">
        <v>239</v>
      </c>
      <c r="F56" s="33" t="s">
        <v>170</v>
      </c>
      <c r="G56" s="34">
        <v>229.4</v>
      </c>
      <c r="H56" s="35">
        <v>0</v>
      </c>
      <c r="I56" s="36">
        <f>ROUND(G56*H56,P4)</f>
        <v>0</v>
      </c>
      <c r="J56" s="30"/>
      <c r="O56" s="37">
        <f>I56*0.21</f>
        <v>0</v>
      </c>
      <c r="P56">
        <v>3</v>
      </c>
    </row>
    <row r="57" spans="1:16">
      <c r="A57" s="30" t="s">
        <v>90</v>
      </c>
      <c r="B57" s="38"/>
      <c r="E57" s="32" t="s">
        <v>240</v>
      </c>
      <c r="J57" s="39"/>
    </row>
    <row r="58" spans="1:16" ht="30">
      <c r="A58" s="30" t="s">
        <v>92</v>
      </c>
      <c r="B58" s="38"/>
      <c r="E58" s="40" t="s">
        <v>860</v>
      </c>
      <c r="J58" s="39"/>
    </row>
    <row r="59" spans="1:16">
      <c r="A59" s="30" t="s">
        <v>92</v>
      </c>
      <c r="B59" s="38"/>
      <c r="E59" s="40" t="s">
        <v>861</v>
      </c>
      <c r="J59" s="39"/>
    </row>
    <row r="60" spans="1:16" ht="45">
      <c r="A60" s="30" t="s">
        <v>95</v>
      </c>
      <c r="B60" s="38"/>
      <c r="E60" s="32" t="s">
        <v>243</v>
      </c>
      <c r="J60" s="39"/>
    </row>
    <row r="61" spans="1:16">
      <c r="A61" s="30" t="s">
        <v>85</v>
      </c>
      <c r="B61" s="30">
        <v>11</v>
      </c>
      <c r="C61" s="31" t="s">
        <v>244</v>
      </c>
      <c r="D61" s="30" t="s">
        <v>87</v>
      </c>
      <c r="E61" s="32" t="s">
        <v>245</v>
      </c>
      <c r="F61" s="33" t="s">
        <v>188</v>
      </c>
      <c r="G61" s="34">
        <v>2294</v>
      </c>
      <c r="H61" s="35">
        <v>0</v>
      </c>
      <c r="I61" s="36">
        <f>ROUND(G61*H61,P4)</f>
        <v>0</v>
      </c>
      <c r="J61" s="30"/>
      <c r="O61" s="37">
        <f>I61*0.21</f>
        <v>0</v>
      </c>
      <c r="P61">
        <v>3</v>
      </c>
    </row>
    <row r="62" spans="1:16">
      <c r="A62" s="30" t="s">
        <v>90</v>
      </c>
      <c r="B62" s="38"/>
      <c r="E62" s="41" t="s">
        <v>87</v>
      </c>
      <c r="J62" s="39"/>
    </row>
    <row r="63" spans="1:16" ht="45">
      <c r="A63" s="30" t="s">
        <v>92</v>
      </c>
      <c r="B63" s="38"/>
      <c r="E63" s="40" t="s">
        <v>862</v>
      </c>
      <c r="J63" s="39"/>
    </row>
    <row r="64" spans="1:16">
      <c r="A64" s="30" t="s">
        <v>92</v>
      </c>
      <c r="B64" s="38"/>
      <c r="E64" s="40" t="s">
        <v>851</v>
      </c>
      <c r="J64" s="39"/>
    </row>
    <row r="65" spans="1:16" ht="30">
      <c r="A65" s="30" t="s">
        <v>95</v>
      </c>
      <c r="B65" s="38"/>
      <c r="E65" s="32" t="s">
        <v>247</v>
      </c>
      <c r="J65" s="39"/>
    </row>
    <row r="66" spans="1:16">
      <c r="A66" s="30" t="s">
        <v>85</v>
      </c>
      <c r="B66" s="30">
        <v>12</v>
      </c>
      <c r="C66" s="31" t="s">
        <v>248</v>
      </c>
      <c r="D66" s="30" t="s">
        <v>87</v>
      </c>
      <c r="E66" s="32" t="s">
        <v>249</v>
      </c>
      <c r="F66" s="33" t="s">
        <v>230</v>
      </c>
      <c r="G66" s="34">
        <v>4588</v>
      </c>
      <c r="H66" s="35">
        <v>0</v>
      </c>
      <c r="I66" s="36">
        <f>ROUND(G66*H66,P4)</f>
        <v>0</v>
      </c>
      <c r="J66" s="30"/>
      <c r="O66" s="37">
        <f>I66*0.21</f>
        <v>0</v>
      </c>
      <c r="P66">
        <v>3</v>
      </c>
    </row>
    <row r="67" spans="1:16">
      <c r="A67" s="30" t="s">
        <v>90</v>
      </c>
      <c r="B67" s="38"/>
      <c r="E67" s="41" t="s">
        <v>87</v>
      </c>
      <c r="J67" s="39"/>
    </row>
    <row r="68" spans="1:16" ht="60">
      <c r="A68" s="30" t="s">
        <v>92</v>
      </c>
      <c r="B68" s="38"/>
      <c r="E68" s="40" t="s">
        <v>863</v>
      </c>
      <c r="J68" s="39"/>
    </row>
    <row r="69" spans="1:16">
      <c r="A69" s="30" t="s">
        <v>92</v>
      </c>
      <c r="B69" s="38"/>
      <c r="E69" s="40" t="s">
        <v>864</v>
      </c>
      <c r="J69" s="39"/>
    </row>
    <row r="70" spans="1:16" ht="30">
      <c r="A70" s="30" t="s">
        <v>95</v>
      </c>
      <c r="B70" s="38"/>
      <c r="E70" s="32" t="s">
        <v>247</v>
      </c>
      <c r="J70" s="39"/>
    </row>
    <row r="71" spans="1:16">
      <c r="A71" s="30" t="s">
        <v>85</v>
      </c>
      <c r="B71" s="30">
        <v>13</v>
      </c>
      <c r="C71" s="31" t="s">
        <v>865</v>
      </c>
      <c r="D71" s="30" t="s">
        <v>87</v>
      </c>
      <c r="E71" s="32" t="s">
        <v>866</v>
      </c>
      <c r="F71" s="33" t="s">
        <v>230</v>
      </c>
      <c r="G71" s="34">
        <v>560</v>
      </c>
      <c r="H71" s="35">
        <v>0</v>
      </c>
      <c r="I71" s="36">
        <f>ROUND(G71*H71,P4)</f>
        <v>0</v>
      </c>
      <c r="J71" s="30"/>
      <c r="O71" s="37">
        <f>I71*0.21</f>
        <v>0</v>
      </c>
      <c r="P71">
        <v>3</v>
      </c>
    </row>
    <row r="72" spans="1:16">
      <c r="A72" s="30" t="s">
        <v>90</v>
      </c>
      <c r="B72" s="38"/>
      <c r="E72" s="41" t="s">
        <v>87</v>
      </c>
      <c r="J72" s="39"/>
    </row>
    <row r="73" spans="1:16" ht="75">
      <c r="A73" s="30" t="s">
        <v>92</v>
      </c>
      <c r="B73" s="38"/>
      <c r="E73" s="40" t="s">
        <v>867</v>
      </c>
      <c r="J73" s="39"/>
    </row>
    <row r="74" spans="1:16">
      <c r="A74" s="30" t="s">
        <v>92</v>
      </c>
      <c r="B74" s="38"/>
      <c r="E74" s="40" t="s">
        <v>868</v>
      </c>
      <c r="J74" s="39"/>
    </row>
    <row r="75" spans="1:16" ht="30">
      <c r="A75" s="30" t="s">
        <v>95</v>
      </c>
      <c r="B75" s="38"/>
      <c r="E75" s="32" t="s">
        <v>247</v>
      </c>
      <c r="J75" s="39"/>
    </row>
    <row r="76" spans="1:16">
      <c r="A76" s="30" t="s">
        <v>85</v>
      </c>
      <c r="B76" s="30">
        <v>14</v>
      </c>
      <c r="C76" s="31" t="s">
        <v>252</v>
      </c>
      <c r="D76" s="30" t="s">
        <v>253</v>
      </c>
      <c r="E76" s="32" t="s">
        <v>254</v>
      </c>
      <c r="F76" s="33" t="s">
        <v>230</v>
      </c>
      <c r="G76" s="34">
        <v>147</v>
      </c>
      <c r="H76" s="35">
        <v>0</v>
      </c>
      <c r="I76" s="36">
        <f>ROUND(G76*H76,P4)</f>
        <v>0</v>
      </c>
      <c r="J76" s="30"/>
      <c r="O76" s="37">
        <f>I76*0.21</f>
        <v>0</v>
      </c>
      <c r="P76">
        <v>3</v>
      </c>
    </row>
    <row r="77" spans="1:16">
      <c r="A77" s="30" t="s">
        <v>90</v>
      </c>
      <c r="B77" s="38"/>
      <c r="E77" s="41" t="s">
        <v>87</v>
      </c>
      <c r="J77" s="39"/>
    </row>
    <row r="78" spans="1:16" ht="120">
      <c r="A78" s="30" t="s">
        <v>92</v>
      </c>
      <c r="B78" s="38"/>
      <c r="E78" s="40" t="s">
        <v>869</v>
      </c>
      <c r="J78" s="39"/>
    </row>
    <row r="79" spans="1:16">
      <c r="A79" s="30" t="s">
        <v>92</v>
      </c>
      <c r="B79" s="38"/>
      <c r="E79" s="40" t="s">
        <v>870</v>
      </c>
      <c r="J79" s="39"/>
    </row>
    <row r="80" spans="1:16" ht="30">
      <c r="A80" s="30" t="s">
        <v>95</v>
      </c>
      <c r="B80" s="38"/>
      <c r="E80" s="32" t="s">
        <v>247</v>
      </c>
      <c r="J80" s="39"/>
    </row>
    <row r="81" spans="1:16">
      <c r="A81" s="30" t="s">
        <v>85</v>
      </c>
      <c r="B81" s="30">
        <v>15</v>
      </c>
      <c r="C81" s="31" t="s">
        <v>257</v>
      </c>
      <c r="D81" s="30" t="s">
        <v>87</v>
      </c>
      <c r="E81" s="32" t="s">
        <v>258</v>
      </c>
      <c r="F81" s="33" t="s">
        <v>170</v>
      </c>
      <c r="G81" s="34">
        <v>214.5</v>
      </c>
      <c r="H81" s="35">
        <v>0</v>
      </c>
      <c r="I81" s="36">
        <f>ROUND(G81*H81,P4)</f>
        <v>0</v>
      </c>
      <c r="J81" s="30"/>
      <c r="O81" s="37">
        <f>I81*0.21</f>
        <v>0</v>
      </c>
      <c r="P81">
        <v>3</v>
      </c>
    </row>
    <row r="82" spans="1:16">
      <c r="A82" s="30" t="s">
        <v>90</v>
      </c>
      <c r="B82" s="38"/>
      <c r="E82" s="41" t="s">
        <v>87</v>
      </c>
      <c r="J82" s="39"/>
    </row>
    <row r="83" spans="1:16" ht="90">
      <c r="A83" s="30" t="s">
        <v>92</v>
      </c>
      <c r="B83" s="38"/>
      <c r="E83" s="40" t="s">
        <v>871</v>
      </c>
      <c r="J83" s="39"/>
    </row>
    <row r="84" spans="1:16">
      <c r="A84" s="30" t="s">
        <v>92</v>
      </c>
      <c r="B84" s="38"/>
      <c r="E84" s="40" t="s">
        <v>837</v>
      </c>
      <c r="J84" s="39"/>
    </row>
    <row r="85" spans="1:16" ht="240">
      <c r="A85" s="30" t="s">
        <v>95</v>
      </c>
      <c r="B85" s="38"/>
      <c r="E85" s="32" t="s">
        <v>261</v>
      </c>
      <c r="J85" s="39"/>
    </row>
    <row r="86" spans="1:16">
      <c r="A86" s="24" t="s">
        <v>82</v>
      </c>
      <c r="B86" s="25"/>
      <c r="C86" s="26" t="s">
        <v>262</v>
      </c>
      <c r="D86" s="27"/>
      <c r="E86" s="24" t="s">
        <v>263</v>
      </c>
      <c r="F86" s="27"/>
      <c r="G86" s="27"/>
      <c r="H86" s="27"/>
      <c r="I86" s="28">
        <f>SUMIFS(I87:I106,A87:A106,"P")</f>
        <v>0</v>
      </c>
      <c r="J86" s="29"/>
    </row>
    <row r="87" spans="1:16">
      <c r="A87" s="30" t="s">
        <v>85</v>
      </c>
      <c r="B87" s="30">
        <v>16</v>
      </c>
      <c r="C87" s="31" t="s">
        <v>560</v>
      </c>
      <c r="D87" s="30" t="s">
        <v>87</v>
      </c>
      <c r="E87" s="32" t="s">
        <v>561</v>
      </c>
      <c r="F87" s="33" t="s">
        <v>188</v>
      </c>
      <c r="G87" s="34">
        <v>435</v>
      </c>
      <c r="H87" s="35">
        <v>0</v>
      </c>
      <c r="I87" s="36">
        <f>ROUND(G87*H87,P4)</f>
        <v>0</v>
      </c>
      <c r="J87" s="30"/>
      <c r="O87" s="37">
        <f>I87*0.21</f>
        <v>0</v>
      </c>
      <c r="P87">
        <v>3</v>
      </c>
    </row>
    <row r="88" spans="1:16">
      <c r="A88" s="30" t="s">
        <v>90</v>
      </c>
      <c r="B88" s="38"/>
      <c r="E88" s="41" t="s">
        <v>87</v>
      </c>
      <c r="J88" s="39"/>
    </row>
    <row r="89" spans="1:16" ht="90">
      <c r="A89" s="30" t="s">
        <v>92</v>
      </c>
      <c r="B89" s="38"/>
      <c r="E89" s="40" t="s">
        <v>872</v>
      </c>
      <c r="J89" s="39"/>
    </row>
    <row r="90" spans="1:16">
      <c r="A90" s="30" t="s">
        <v>92</v>
      </c>
      <c r="B90" s="38"/>
      <c r="E90" s="40" t="s">
        <v>873</v>
      </c>
      <c r="J90" s="39"/>
    </row>
    <row r="91" spans="1:16" ht="30">
      <c r="A91" s="30" t="s">
        <v>95</v>
      </c>
      <c r="B91" s="38"/>
      <c r="E91" s="32" t="s">
        <v>564</v>
      </c>
      <c r="J91" s="39"/>
    </row>
    <row r="92" spans="1:16">
      <c r="A92" s="30" t="s">
        <v>85</v>
      </c>
      <c r="B92" s="30">
        <v>17</v>
      </c>
      <c r="C92" s="31" t="s">
        <v>264</v>
      </c>
      <c r="D92" s="30" t="s">
        <v>87</v>
      </c>
      <c r="E92" s="32" t="s">
        <v>265</v>
      </c>
      <c r="F92" s="33" t="s">
        <v>230</v>
      </c>
      <c r="G92" s="34">
        <v>58</v>
      </c>
      <c r="H92" s="35">
        <v>0</v>
      </c>
      <c r="I92" s="36">
        <f>ROUND(G92*H92,P4)</f>
        <v>0</v>
      </c>
      <c r="J92" s="30"/>
      <c r="O92" s="37">
        <f>I92*0.21</f>
        <v>0</v>
      </c>
      <c r="P92">
        <v>3</v>
      </c>
    </row>
    <row r="93" spans="1:16">
      <c r="A93" s="30" t="s">
        <v>90</v>
      </c>
      <c r="B93" s="38"/>
      <c r="E93" s="41" t="s">
        <v>87</v>
      </c>
      <c r="J93" s="39"/>
    </row>
    <row r="94" spans="1:16" ht="120">
      <c r="A94" s="30" t="s">
        <v>92</v>
      </c>
      <c r="B94" s="38"/>
      <c r="E94" s="40" t="s">
        <v>874</v>
      </c>
      <c r="J94" s="39"/>
    </row>
    <row r="95" spans="1:16">
      <c r="A95" s="30" t="s">
        <v>92</v>
      </c>
      <c r="B95" s="38"/>
      <c r="E95" s="40" t="s">
        <v>875</v>
      </c>
      <c r="J95" s="39"/>
    </row>
    <row r="96" spans="1:16" ht="30">
      <c r="A96" s="30" t="s">
        <v>95</v>
      </c>
      <c r="B96" s="38"/>
      <c r="E96" s="32" t="s">
        <v>268</v>
      </c>
      <c r="J96" s="39"/>
    </row>
    <row r="97" spans="1:16">
      <c r="A97" s="30" t="s">
        <v>85</v>
      </c>
      <c r="B97" s="30">
        <v>18</v>
      </c>
      <c r="C97" s="31" t="s">
        <v>567</v>
      </c>
      <c r="D97" s="30" t="s">
        <v>87</v>
      </c>
      <c r="E97" s="32" t="s">
        <v>568</v>
      </c>
      <c r="F97" s="33" t="s">
        <v>230</v>
      </c>
      <c r="G97" s="34">
        <v>30</v>
      </c>
      <c r="H97" s="35">
        <v>0</v>
      </c>
      <c r="I97" s="36">
        <f>ROUND(G97*H97,P4)</f>
        <v>0</v>
      </c>
      <c r="J97" s="30"/>
      <c r="O97" s="37">
        <f>I97*0.21</f>
        <v>0</v>
      </c>
      <c r="P97">
        <v>3</v>
      </c>
    </row>
    <row r="98" spans="1:16">
      <c r="A98" s="30" t="s">
        <v>90</v>
      </c>
      <c r="B98" s="38"/>
      <c r="E98" s="41" t="s">
        <v>87</v>
      </c>
      <c r="J98" s="39"/>
    </row>
    <row r="99" spans="1:16" ht="60">
      <c r="A99" s="30" t="s">
        <v>92</v>
      </c>
      <c r="B99" s="38"/>
      <c r="E99" s="40" t="s">
        <v>876</v>
      </c>
      <c r="J99" s="39"/>
    </row>
    <row r="100" spans="1:16">
      <c r="A100" s="30" t="s">
        <v>92</v>
      </c>
      <c r="B100" s="38"/>
      <c r="E100" s="40" t="s">
        <v>877</v>
      </c>
      <c r="J100" s="39"/>
    </row>
    <row r="101" spans="1:16" ht="180">
      <c r="A101" s="30" t="s">
        <v>95</v>
      </c>
      <c r="B101" s="38"/>
      <c r="E101" s="32" t="s">
        <v>571</v>
      </c>
      <c r="J101" s="39"/>
    </row>
    <row r="102" spans="1:16">
      <c r="A102" s="30" t="s">
        <v>85</v>
      </c>
      <c r="B102" s="30">
        <v>19</v>
      </c>
      <c r="C102" s="31" t="s">
        <v>269</v>
      </c>
      <c r="D102" s="30" t="s">
        <v>87</v>
      </c>
      <c r="E102" s="32" t="s">
        <v>270</v>
      </c>
      <c r="F102" s="33" t="s">
        <v>140</v>
      </c>
      <c r="G102" s="34">
        <v>6</v>
      </c>
      <c r="H102" s="35">
        <v>0</v>
      </c>
      <c r="I102" s="36">
        <f>ROUND(G102*H102,P4)</f>
        <v>0</v>
      </c>
      <c r="J102" s="30"/>
      <c r="O102" s="37">
        <f>I102*0.21</f>
        <v>0</v>
      </c>
      <c r="P102">
        <v>3</v>
      </c>
    </row>
    <row r="103" spans="1:16">
      <c r="A103" s="30" t="s">
        <v>90</v>
      </c>
      <c r="B103" s="38"/>
      <c r="E103" s="41" t="s">
        <v>87</v>
      </c>
      <c r="J103" s="39"/>
    </row>
    <row r="104" spans="1:16">
      <c r="A104" s="30" t="s">
        <v>92</v>
      </c>
      <c r="B104" s="38"/>
      <c r="E104" s="40" t="s">
        <v>878</v>
      </c>
      <c r="J104" s="39"/>
    </row>
    <row r="105" spans="1:16">
      <c r="A105" s="30" t="s">
        <v>92</v>
      </c>
      <c r="B105" s="38"/>
      <c r="E105" s="40" t="s">
        <v>492</v>
      </c>
      <c r="J105" s="39"/>
    </row>
    <row r="106" spans="1:16" ht="105">
      <c r="A106" s="30" t="s">
        <v>95</v>
      </c>
      <c r="B106" s="42"/>
      <c r="C106" s="43"/>
      <c r="D106" s="43"/>
      <c r="E106" s="32" t="s">
        <v>273</v>
      </c>
      <c r="F106" s="43"/>
      <c r="G106" s="43"/>
      <c r="H106" s="43"/>
      <c r="I106" s="43"/>
      <c r="J106" s="44"/>
    </row>
  </sheetData>
  <sheetProtection algorithmName="SHA-512" hashValue="81TN3ue8/ys0a8lEzysdPdeYVmM15HjIYvtR2LlQgSjoMlHf0m790cvItvgqL1oAQZNSe7uwCoBku9NddcID4A==" saltValue="4Spe5L3Zg9Hv3iu0G2w8zh0rt1SrvpliTcv7BpdiSZcjk/b6OkpLI5+PYYcYgaOaVoNVjyaQoZj3oZCPErp6Tw=="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P128"/>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41</v>
      </c>
      <c r="I3" s="19">
        <f>SUMIFS(I10:I128,A10:A128,"SD")</f>
        <v>0</v>
      </c>
      <c r="J3" s="15"/>
      <c r="O3">
        <v>0</v>
      </c>
      <c r="P3">
        <v>2</v>
      </c>
    </row>
    <row r="4" spans="1:16">
      <c r="A4" s="3" t="s">
        <v>69</v>
      </c>
      <c r="B4" s="16" t="s">
        <v>155</v>
      </c>
      <c r="C4" s="48" t="s">
        <v>840</v>
      </c>
      <c r="D4" s="49"/>
      <c r="E4" s="17" t="s">
        <v>841</v>
      </c>
      <c r="F4" s="3"/>
      <c r="G4" s="3"/>
      <c r="H4" s="3"/>
      <c r="I4" s="3"/>
      <c r="J4" s="15"/>
      <c r="O4">
        <v>0.12</v>
      </c>
      <c r="P4">
        <v>2</v>
      </c>
    </row>
    <row r="5" spans="1:16">
      <c r="A5" s="3" t="s">
        <v>158</v>
      </c>
      <c r="B5" s="16" t="s">
        <v>155</v>
      </c>
      <c r="C5" s="48" t="s">
        <v>41</v>
      </c>
      <c r="D5" s="49"/>
      <c r="E5" s="17" t="s">
        <v>279</v>
      </c>
      <c r="F5" s="3"/>
      <c r="G5" s="3"/>
      <c r="H5" s="3"/>
      <c r="I5" s="3"/>
      <c r="J5" s="15"/>
      <c r="O5">
        <v>0.21</v>
      </c>
    </row>
    <row r="6" spans="1:16">
      <c r="A6" s="3" t="s">
        <v>280</v>
      </c>
      <c r="B6" s="16" t="s">
        <v>70</v>
      </c>
      <c r="C6" s="48" t="s">
        <v>41</v>
      </c>
      <c r="D6" s="49"/>
      <c r="E6" s="17" t="s">
        <v>18</v>
      </c>
      <c r="F6" s="3"/>
      <c r="G6" s="3"/>
      <c r="H6" s="3"/>
      <c r="I6" s="3"/>
      <c r="J6" s="15"/>
    </row>
    <row r="7" spans="1:16">
      <c r="A7" s="52" t="s">
        <v>71</v>
      </c>
      <c r="B7" s="53" t="s">
        <v>72</v>
      </c>
      <c r="C7" s="54" t="s">
        <v>73</v>
      </c>
      <c r="D7" s="54" t="s">
        <v>74</v>
      </c>
      <c r="E7" s="54" t="s">
        <v>75</v>
      </c>
      <c r="F7" s="54" t="s">
        <v>76</v>
      </c>
      <c r="G7" s="54" t="s">
        <v>77</v>
      </c>
      <c r="H7" s="54" t="s">
        <v>78</v>
      </c>
      <c r="I7" s="54"/>
      <c r="J7" s="55" t="s">
        <v>79</v>
      </c>
    </row>
    <row r="8" spans="1:16">
      <c r="A8" s="52"/>
      <c r="B8" s="53"/>
      <c r="C8" s="54"/>
      <c r="D8" s="54"/>
      <c r="E8" s="54"/>
      <c r="F8" s="54"/>
      <c r="G8" s="54"/>
      <c r="H8" s="7" t="s">
        <v>80</v>
      </c>
      <c r="I8" s="7" t="s">
        <v>81</v>
      </c>
      <c r="J8" s="55"/>
    </row>
    <row r="9" spans="1:16">
      <c r="A9" s="22">
        <v>0</v>
      </c>
      <c r="B9" s="20">
        <v>1</v>
      </c>
      <c r="C9" s="23">
        <v>2</v>
      </c>
      <c r="D9" s="7">
        <v>3</v>
      </c>
      <c r="E9" s="23">
        <v>4</v>
      </c>
      <c r="F9" s="7">
        <v>5</v>
      </c>
      <c r="G9" s="7">
        <v>6</v>
      </c>
      <c r="H9" s="7">
        <v>7</v>
      </c>
      <c r="I9" s="23">
        <v>8</v>
      </c>
      <c r="J9" s="21">
        <v>9</v>
      </c>
    </row>
    <row r="10" spans="1:16">
      <c r="A10" s="24" t="s">
        <v>82</v>
      </c>
      <c r="B10" s="25"/>
      <c r="C10" s="26" t="s">
        <v>166</v>
      </c>
      <c r="D10" s="27"/>
      <c r="E10" s="24" t="s">
        <v>167</v>
      </c>
      <c r="F10" s="27"/>
      <c r="G10" s="27"/>
      <c r="H10" s="27"/>
      <c r="I10" s="28">
        <f>SUMIFS(I11:I35,A11:A35,"P")</f>
        <v>0</v>
      </c>
      <c r="J10" s="29"/>
    </row>
    <row r="11" spans="1:16" ht="30">
      <c r="A11" s="30" t="s">
        <v>85</v>
      </c>
      <c r="B11" s="30">
        <v>1</v>
      </c>
      <c r="C11" s="31" t="s">
        <v>287</v>
      </c>
      <c r="D11" s="30" t="s">
        <v>87</v>
      </c>
      <c r="E11" s="32" t="s">
        <v>288</v>
      </c>
      <c r="F11" s="33" t="s">
        <v>170</v>
      </c>
      <c r="G11" s="34">
        <v>115.2</v>
      </c>
      <c r="H11" s="35">
        <v>0</v>
      </c>
      <c r="I11" s="36">
        <f>ROUND(G11*H11,P4)</f>
        <v>0</v>
      </c>
      <c r="J11" s="30"/>
      <c r="O11" s="37">
        <f>I11*0.21</f>
        <v>0</v>
      </c>
      <c r="P11">
        <v>3</v>
      </c>
    </row>
    <row r="12" spans="1:16">
      <c r="A12" s="30" t="s">
        <v>90</v>
      </c>
      <c r="B12" s="38"/>
      <c r="E12" s="41" t="s">
        <v>87</v>
      </c>
      <c r="J12" s="39"/>
    </row>
    <row r="13" spans="1:16" ht="135">
      <c r="A13" s="30" t="s">
        <v>92</v>
      </c>
      <c r="B13" s="38"/>
      <c r="E13" s="40" t="s">
        <v>879</v>
      </c>
      <c r="J13" s="39"/>
    </row>
    <row r="14" spans="1:16">
      <c r="A14" s="30" t="s">
        <v>92</v>
      </c>
      <c r="B14" s="38"/>
      <c r="E14" s="40" t="s">
        <v>880</v>
      </c>
      <c r="J14" s="39"/>
    </row>
    <row r="15" spans="1:16" ht="405">
      <c r="A15" s="30" t="s">
        <v>95</v>
      </c>
      <c r="B15" s="38"/>
      <c r="E15" s="32" t="s">
        <v>291</v>
      </c>
      <c r="J15" s="39"/>
    </row>
    <row r="16" spans="1:16">
      <c r="A16" s="30" t="s">
        <v>85</v>
      </c>
      <c r="B16" s="30">
        <v>2</v>
      </c>
      <c r="C16" s="31" t="s">
        <v>293</v>
      </c>
      <c r="D16" s="30" t="s">
        <v>87</v>
      </c>
      <c r="E16" s="32" t="s">
        <v>294</v>
      </c>
      <c r="F16" s="33" t="s">
        <v>170</v>
      </c>
      <c r="G16" s="34">
        <v>69.12</v>
      </c>
      <c r="H16" s="35">
        <v>0</v>
      </c>
      <c r="I16" s="36">
        <f>ROUND(G16*H16,P4)</f>
        <v>0</v>
      </c>
      <c r="J16" s="30"/>
      <c r="O16" s="37">
        <f>I16*0.21</f>
        <v>0</v>
      </c>
      <c r="P16">
        <v>3</v>
      </c>
    </row>
    <row r="17" spans="1:16">
      <c r="A17" s="30" t="s">
        <v>90</v>
      </c>
      <c r="B17" s="38"/>
      <c r="E17" s="32" t="s">
        <v>295</v>
      </c>
      <c r="J17" s="39"/>
    </row>
    <row r="18" spans="1:16" ht="135">
      <c r="A18" s="30" t="s">
        <v>92</v>
      </c>
      <c r="B18" s="38"/>
      <c r="E18" s="40" t="s">
        <v>881</v>
      </c>
      <c r="J18" s="39"/>
    </row>
    <row r="19" spans="1:16">
      <c r="A19" s="30" t="s">
        <v>92</v>
      </c>
      <c r="B19" s="38"/>
      <c r="E19" s="40" t="s">
        <v>882</v>
      </c>
      <c r="J19" s="39"/>
    </row>
    <row r="20" spans="1:16" ht="300">
      <c r="A20" s="30" t="s">
        <v>95</v>
      </c>
      <c r="B20" s="38"/>
      <c r="E20" s="32" t="s">
        <v>298</v>
      </c>
      <c r="J20" s="39"/>
    </row>
    <row r="21" spans="1:16">
      <c r="A21" s="30" t="s">
        <v>85</v>
      </c>
      <c r="B21" s="30">
        <v>3</v>
      </c>
      <c r="C21" s="31" t="s">
        <v>299</v>
      </c>
      <c r="D21" s="30" t="s">
        <v>87</v>
      </c>
      <c r="E21" s="32" t="s">
        <v>300</v>
      </c>
      <c r="F21" s="33" t="s">
        <v>170</v>
      </c>
      <c r="G21" s="34">
        <v>40.32</v>
      </c>
      <c r="H21" s="35">
        <v>0</v>
      </c>
      <c r="I21" s="36">
        <f>ROUND(G21*H21,P4)</f>
        <v>0</v>
      </c>
      <c r="J21" s="30"/>
      <c r="O21" s="37">
        <f>I21*0.21</f>
        <v>0</v>
      </c>
      <c r="P21">
        <v>3</v>
      </c>
    </row>
    <row r="22" spans="1:16" ht="30">
      <c r="A22" s="30" t="s">
        <v>90</v>
      </c>
      <c r="B22" s="38"/>
      <c r="E22" s="32" t="s">
        <v>301</v>
      </c>
      <c r="J22" s="39"/>
    </row>
    <row r="23" spans="1:16" ht="45">
      <c r="A23" s="30" t="s">
        <v>92</v>
      </c>
      <c r="B23" s="38"/>
      <c r="E23" s="40" t="s">
        <v>883</v>
      </c>
      <c r="J23" s="39"/>
    </row>
    <row r="24" spans="1:16">
      <c r="A24" s="30" t="s">
        <v>92</v>
      </c>
      <c r="B24" s="38"/>
      <c r="E24" s="40" t="s">
        <v>884</v>
      </c>
      <c r="J24" s="39"/>
    </row>
    <row r="25" spans="1:16" ht="390">
      <c r="A25" s="30" t="s">
        <v>95</v>
      </c>
      <c r="B25" s="38"/>
      <c r="E25" s="32" t="s">
        <v>304</v>
      </c>
      <c r="J25" s="39"/>
    </row>
    <row r="26" spans="1:16">
      <c r="A26" s="30" t="s">
        <v>85</v>
      </c>
      <c r="B26" s="30">
        <v>4</v>
      </c>
      <c r="C26" s="31" t="s">
        <v>305</v>
      </c>
      <c r="D26" s="30" t="s">
        <v>87</v>
      </c>
      <c r="E26" s="32" t="s">
        <v>306</v>
      </c>
      <c r="F26" s="33" t="s">
        <v>188</v>
      </c>
      <c r="G26" s="34">
        <v>390</v>
      </c>
      <c r="H26" s="35">
        <v>0</v>
      </c>
      <c r="I26" s="36">
        <f>ROUND(G26*H26,P4)</f>
        <v>0</v>
      </c>
      <c r="J26" s="30"/>
      <c r="O26" s="37">
        <f>I26*0.21</f>
        <v>0</v>
      </c>
      <c r="P26">
        <v>3</v>
      </c>
    </row>
    <row r="27" spans="1:16">
      <c r="A27" s="30" t="s">
        <v>90</v>
      </c>
      <c r="B27" s="38"/>
      <c r="E27" s="41" t="s">
        <v>87</v>
      </c>
      <c r="J27" s="39"/>
    </row>
    <row r="28" spans="1:16" ht="30">
      <c r="A28" s="30" t="s">
        <v>92</v>
      </c>
      <c r="B28" s="38"/>
      <c r="E28" s="40" t="s">
        <v>307</v>
      </c>
      <c r="J28" s="39"/>
    </row>
    <row r="29" spans="1:16">
      <c r="A29" s="30" t="s">
        <v>92</v>
      </c>
      <c r="B29" s="38"/>
      <c r="E29" s="40" t="s">
        <v>839</v>
      </c>
      <c r="J29" s="39"/>
    </row>
    <row r="30" spans="1:16" ht="30">
      <c r="A30" s="30" t="s">
        <v>95</v>
      </c>
      <c r="B30" s="38"/>
      <c r="E30" s="32" t="s">
        <v>309</v>
      </c>
      <c r="J30" s="39"/>
    </row>
    <row r="31" spans="1:16">
      <c r="A31" s="30" t="s">
        <v>85</v>
      </c>
      <c r="B31" s="30">
        <v>5</v>
      </c>
      <c r="C31" s="31" t="s">
        <v>310</v>
      </c>
      <c r="D31" s="30" t="s">
        <v>87</v>
      </c>
      <c r="E31" s="32" t="s">
        <v>311</v>
      </c>
      <c r="F31" s="33" t="s">
        <v>188</v>
      </c>
      <c r="G31" s="34">
        <v>2294</v>
      </c>
      <c r="H31" s="35">
        <v>0</v>
      </c>
      <c r="I31" s="36">
        <f>ROUND(G31*H31,P4)</f>
        <v>0</v>
      </c>
      <c r="J31" s="30"/>
      <c r="O31" s="37">
        <f>I31*0.21</f>
        <v>0</v>
      </c>
      <c r="P31">
        <v>3</v>
      </c>
    </row>
    <row r="32" spans="1:16" ht="30">
      <c r="A32" s="30" t="s">
        <v>90</v>
      </c>
      <c r="B32" s="38"/>
      <c r="E32" s="32" t="s">
        <v>312</v>
      </c>
      <c r="J32" s="39"/>
    </row>
    <row r="33" spans="1:16" ht="75">
      <c r="A33" s="30" t="s">
        <v>92</v>
      </c>
      <c r="B33" s="38"/>
      <c r="E33" s="40" t="s">
        <v>885</v>
      </c>
      <c r="J33" s="39"/>
    </row>
    <row r="34" spans="1:16">
      <c r="A34" s="30" t="s">
        <v>92</v>
      </c>
      <c r="B34" s="38"/>
      <c r="E34" s="40" t="s">
        <v>851</v>
      </c>
      <c r="J34" s="39"/>
    </row>
    <row r="35" spans="1:16">
      <c r="A35" s="30" t="s">
        <v>95</v>
      </c>
      <c r="B35" s="38"/>
      <c r="E35" s="32" t="s">
        <v>314</v>
      </c>
      <c r="J35" s="39"/>
    </row>
    <row r="36" spans="1:16">
      <c r="A36" s="24" t="s">
        <v>82</v>
      </c>
      <c r="B36" s="25"/>
      <c r="C36" s="26" t="s">
        <v>325</v>
      </c>
      <c r="D36" s="27"/>
      <c r="E36" s="24" t="s">
        <v>326</v>
      </c>
      <c r="F36" s="27"/>
      <c r="G36" s="27"/>
      <c r="H36" s="27"/>
      <c r="I36" s="28">
        <f>SUMIFS(I37:I86,A37:A86,"P")</f>
        <v>0</v>
      </c>
      <c r="J36" s="29"/>
    </row>
    <row r="37" spans="1:16">
      <c r="A37" s="30" t="s">
        <v>85</v>
      </c>
      <c r="B37" s="30">
        <v>6</v>
      </c>
      <c r="C37" s="31" t="s">
        <v>327</v>
      </c>
      <c r="D37" s="30" t="s">
        <v>87</v>
      </c>
      <c r="E37" s="32" t="s">
        <v>328</v>
      </c>
      <c r="F37" s="33" t="s">
        <v>188</v>
      </c>
      <c r="G37" s="34">
        <v>610</v>
      </c>
      <c r="H37" s="35">
        <v>0</v>
      </c>
      <c r="I37" s="36">
        <f>ROUND(G37*H37,P4)</f>
        <v>0</v>
      </c>
      <c r="J37" s="30"/>
      <c r="O37" s="37">
        <f>I37*0.21</f>
        <v>0</v>
      </c>
      <c r="P37">
        <v>3</v>
      </c>
    </row>
    <row r="38" spans="1:16">
      <c r="A38" s="30" t="s">
        <v>90</v>
      </c>
      <c r="B38" s="38"/>
      <c r="E38" s="41" t="s">
        <v>87</v>
      </c>
      <c r="J38" s="39"/>
    </row>
    <row r="39" spans="1:16" ht="180">
      <c r="A39" s="30" t="s">
        <v>92</v>
      </c>
      <c r="B39" s="38"/>
      <c r="E39" s="40" t="s">
        <v>886</v>
      </c>
      <c r="J39" s="39"/>
    </row>
    <row r="40" spans="1:16">
      <c r="A40" s="30" t="s">
        <v>92</v>
      </c>
      <c r="B40" s="38"/>
      <c r="E40" s="40" t="s">
        <v>857</v>
      </c>
      <c r="J40" s="39"/>
    </row>
    <row r="41" spans="1:16" ht="150">
      <c r="A41" s="30" t="s">
        <v>95</v>
      </c>
      <c r="B41" s="38"/>
      <c r="E41" s="32" t="s">
        <v>331</v>
      </c>
      <c r="J41" s="39"/>
    </row>
    <row r="42" spans="1:16">
      <c r="A42" s="30" t="s">
        <v>85</v>
      </c>
      <c r="B42" s="30">
        <v>7</v>
      </c>
      <c r="C42" s="31" t="s">
        <v>334</v>
      </c>
      <c r="D42" s="30" t="s">
        <v>87</v>
      </c>
      <c r="E42" s="32" t="s">
        <v>335</v>
      </c>
      <c r="F42" s="33" t="s">
        <v>188</v>
      </c>
      <c r="G42" s="34">
        <v>630</v>
      </c>
      <c r="H42" s="35">
        <v>0</v>
      </c>
      <c r="I42" s="36">
        <f>ROUND(G42*H42,P4)</f>
        <v>0</v>
      </c>
      <c r="J42" s="30"/>
      <c r="O42" s="37">
        <f>I42*0.21</f>
        <v>0</v>
      </c>
      <c r="P42">
        <v>3</v>
      </c>
    </row>
    <row r="43" spans="1:16">
      <c r="A43" s="30" t="s">
        <v>90</v>
      </c>
      <c r="B43" s="38"/>
      <c r="E43" s="32" t="s">
        <v>336</v>
      </c>
      <c r="J43" s="39"/>
    </row>
    <row r="44" spans="1:16" ht="180">
      <c r="A44" s="30" t="s">
        <v>92</v>
      </c>
      <c r="B44" s="38"/>
      <c r="E44" s="40" t="s">
        <v>887</v>
      </c>
      <c r="J44" s="39"/>
    </row>
    <row r="45" spans="1:16">
      <c r="A45" s="30" t="s">
        <v>92</v>
      </c>
      <c r="B45" s="38"/>
      <c r="E45" s="40" t="s">
        <v>888</v>
      </c>
      <c r="J45" s="39"/>
    </row>
    <row r="46" spans="1:16" ht="60">
      <c r="A46" s="30" t="s">
        <v>95</v>
      </c>
      <c r="B46" s="38"/>
      <c r="E46" s="32" t="s">
        <v>338</v>
      </c>
      <c r="J46" s="39"/>
    </row>
    <row r="47" spans="1:16">
      <c r="A47" s="30" t="s">
        <v>85</v>
      </c>
      <c r="B47" s="30">
        <v>8</v>
      </c>
      <c r="C47" s="31" t="s">
        <v>340</v>
      </c>
      <c r="D47" s="30" t="s">
        <v>87</v>
      </c>
      <c r="E47" s="32" t="s">
        <v>341</v>
      </c>
      <c r="F47" s="33" t="s">
        <v>188</v>
      </c>
      <c r="G47" s="34">
        <v>2294</v>
      </c>
      <c r="H47" s="35">
        <v>0</v>
      </c>
      <c r="I47" s="36">
        <f>ROUND(G47*H47,P4)</f>
        <v>0</v>
      </c>
      <c r="J47" s="30"/>
      <c r="O47" s="37">
        <f>I47*0.21</f>
        <v>0</v>
      </c>
      <c r="P47">
        <v>3</v>
      </c>
    </row>
    <row r="48" spans="1:16">
      <c r="A48" s="30" t="s">
        <v>90</v>
      </c>
      <c r="B48" s="38"/>
      <c r="E48" s="41" t="s">
        <v>87</v>
      </c>
      <c r="J48" s="39"/>
    </row>
    <row r="49" spans="1:16" ht="30">
      <c r="A49" s="30" t="s">
        <v>92</v>
      </c>
      <c r="B49" s="38"/>
      <c r="E49" s="40" t="s">
        <v>889</v>
      </c>
      <c r="J49" s="39"/>
    </row>
    <row r="50" spans="1:16">
      <c r="A50" s="30" t="s">
        <v>92</v>
      </c>
      <c r="B50" s="38"/>
      <c r="E50" s="40" t="s">
        <v>851</v>
      </c>
      <c r="J50" s="39"/>
    </row>
    <row r="51" spans="1:16" ht="120">
      <c r="A51" s="30" t="s">
        <v>95</v>
      </c>
      <c r="B51" s="38"/>
      <c r="E51" s="32" t="s">
        <v>343</v>
      </c>
      <c r="J51" s="39"/>
    </row>
    <row r="52" spans="1:16">
      <c r="A52" s="30" t="s">
        <v>85</v>
      </c>
      <c r="B52" s="30">
        <v>9</v>
      </c>
      <c r="C52" s="31" t="s">
        <v>344</v>
      </c>
      <c r="D52" s="30" t="s">
        <v>87</v>
      </c>
      <c r="E52" s="32" t="s">
        <v>345</v>
      </c>
      <c r="F52" s="33" t="s">
        <v>188</v>
      </c>
      <c r="G52" s="34">
        <v>1080</v>
      </c>
      <c r="H52" s="35">
        <v>0</v>
      </c>
      <c r="I52" s="36">
        <f>ROUND(G52*H52,P4)</f>
        <v>0</v>
      </c>
      <c r="J52" s="30"/>
      <c r="O52" s="37">
        <f>I52*0.21</f>
        <v>0</v>
      </c>
      <c r="P52">
        <v>3</v>
      </c>
    </row>
    <row r="53" spans="1:16" ht="60">
      <c r="A53" s="30" t="s">
        <v>90</v>
      </c>
      <c r="B53" s="38"/>
      <c r="E53" s="32" t="s">
        <v>346</v>
      </c>
      <c r="J53" s="39"/>
    </row>
    <row r="54" spans="1:16">
      <c r="A54" s="30" t="s">
        <v>92</v>
      </c>
      <c r="B54" s="38"/>
      <c r="E54" s="40" t="s">
        <v>347</v>
      </c>
      <c r="J54" s="39"/>
    </row>
    <row r="55" spans="1:16">
      <c r="A55" s="30" t="s">
        <v>92</v>
      </c>
      <c r="B55" s="38"/>
      <c r="E55" s="40" t="s">
        <v>890</v>
      </c>
      <c r="J55" s="39"/>
    </row>
    <row r="56" spans="1:16" ht="75">
      <c r="A56" s="30" t="s">
        <v>95</v>
      </c>
      <c r="B56" s="38"/>
      <c r="E56" s="32" t="s">
        <v>349</v>
      </c>
      <c r="J56" s="39"/>
    </row>
    <row r="57" spans="1:16">
      <c r="A57" s="30" t="s">
        <v>85</v>
      </c>
      <c r="B57" s="30">
        <v>10</v>
      </c>
      <c r="C57" s="31" t="s">
        <v>350</v>
      </c>
      <c r="D57" s="30" t="s">
        <v>87</v>
      </c>
      <c r="E57" s="32" t="s">
        <v>351</v>
      </c>
      <c r="F57" s="33" t="s">
        <v>188</v>
      </c>
      <c r="G57" s="34">
        <v>15290</v>
      </c>
      <c r="H57" s="35">
        <v>0</v>
      </c>
      <c r="I57" s="36">
        <f>ROUND(G57*H57,P4)</f>
        <v>0</v>
      </c>
      <c r="J57" s="30"/>
      <c r="O57" s="37">
        <f>I57*0.21</f>
        <v>0</v>
      </c>
      <c r="P57">
        <v>3</v>
      </c>
    </row>
    <row r="58" spans="1:16" ht="60">
      <c r="A58" s="30" t="s">
        <v>90</v>
      </c>
      <c r="B58" s="38"/>
      <c r="E58" s="32" t="s">
        <v>352</v>
      </c>
      <c r="J58" s="39"/>
    </row>
    <row r="59" spans="1:16">
      <c r="A59" s="30" t="s">
        <v>92</v>
      </c>
      <c r="B59" s="38"/>
      <c r="E59" s="40" t="s">
        <v>347</v>
      </c>
      <c r="J59" s="39"/>
    </row>
    <row r="60" spans="1:16">
      <c r="A60" s="30" t="s">
        <v>92</v>
      </c>
      <c r="B60" s="38"/>
      <c r="E60" s="40" t="s">
        <v>891</v>
      </c>
      <c r="J60" s="39"/>
    </row>
    <row r="61" spans="1:16" ht="75">
      <c r="A61" s="30" t="s">
        <v>95</v>
      </c>
      <c r="B61" s="38"/>
      <c r="E61" s="32" t="s">
        <v>349</v>
      </c>
      <c r="J61" s="39"/>
    </row>
    <row r="62" spans="1:16">
      <c r="A62" s="30" t="s">
        <v>85</v>
      </c>
      <c r="B62" s="30">
        <v>11</v>
      </c>
      <c r="C62" s="31" t="s">
        <v>354</v>
      </c>
      <c r="D62" s="30" t="s">
        <v>87</v>
      </c>
      <c r="E62" s="32" t="s">
        <v>355</v>
      </c>
      <c r="F62" s="33" t="s">
        <v>188</v>
      </c>
      <c r="G62" s="34">
        <v>15611.16</v>
      </c>
      <c r="H62" s="35">
        <v>0</v>
      </c>
      <c r="I62" s="36">
        <f>ROUND(G62*H62,P4)</f>
        <v>0</v>
      </c>
      <c r="J62" s="30"/>
      <c r="O62" s="37">
        <f>I62*0.21</f>
        <v>0</v>
      </c>
      <c r="P62">
        <v>3</v>
      </c>
    </row>
    <row r="63" spans="1:16" ht="60">
      <c r="A63" s="30" t="s">
        <v>90</v>
      </c>
      <c r="B63" s="38"/>
      <c r="E63" s="32" t="s">
        <v>356</v>
      </c>
      <c r="J63" s="39"/>
    </row>
    <row r="64" spans="1:16">
      <c r="A64" s="30" t="s">
        <v>92</v>
      </c>
      <c r="B64" s="38"/>
      <c r="E64" s="40" t="s">
        <v>347</v>
      </c>
      <c r="J64" s="39"/>
    </row>
    <row r="65" spans="1:16">
      <c r="A65" s="30" t="s">
        <v>92</v>
      </c>
      <c r="B65" s="38"/>
      <c r="E65" s="40" t="s">
        <v>892</v>
      </c>
      <c r="J65" s="39"/>
    </row>
    <row r="66" spans="1:16" ht="75">
      <c r="A66" s="30" t="s">
        <v>95</v>
      </c>
      <c r="B66" s="38"/>
      <c r="E66" s="32" t="s">
        <v>349</v>
      </c>
      <c r="J66" s="39"/>
    </row>
    <row r="67" spans="1:16">
      <c r="A67" s="30" t="s">
        <v>85</v>
      </c>
      <c r="B67" s="30">
        <v>12</v>
      </c>
      <c r="C67" s="31" t="s">
        <v>358</v>
      </c>
      <c r="D67" s="30" t="s">
        <v>87</v>
      </c>
      <c r="E67" s="32" t="s">
        <v>359</v>
      </c>
      <c r="F67" s="33" t="s">
        <v>188</v>
      </c>
      <c r="G67" s="34">
        <v>15290</v>
      </c>
      <c r="H67" s="35">
        <v>0</v>
      </c>
      <c r="I67" s="36">
        <f>ROUND(G67*H67,P4)</f>
        <v>0</v>
      </c>
      <c r="J67" s="30"/>
      <c r="O67" s="37">
        <f>I67*0.21</f>
        <v>0</v>
      </c>
      <c r="P67">
        <v>3</v>
      </c>
    </row>
    <row r="68" spans="1:16">
      <c r="A68" s="30" t="s">
        <v>90</v>
      </c>
      <c r="B68" s="38"/>
      <c r="E68" s="32" t="s">
        <v>360</v>
      </c>
      <c r="J68" s="39"/>
    </row>
    <row r="69" spans="1:16" ht="150">
      <c r="A69" s="30" t="s">
        <v>92</v>
      </c>
      <c r="B69" s="38"/>
      <c r="E69" s="40" t="s">
        <v>893</v>
      </c>
      <c r="J69" s="39"/>
    </row>
    <row r="70" spans="1:16">
      <c r="A70" s="30" t="s">
        <v>92</v>
      </c>
      <c r="B70" s="38"/>
      <c r="E70" s="40" t="s">
        <v>891</v>
      </c>
      <c r="J70" s="39"/>
    </row>
    <row r="71" spans="1:16" ht="165">
      <c r="A71" s="30" t="s">
        <v>95</v>
      </c>
      <c r="B71" s="38"/>
      <c r="E71" s="32" t="s">
        <v>362</v>
      </c>
      <c r="J71" s="39"/>
    </row>
    <row r="72" spans="1:16">
      <c r="A72" s="30" t="s">
        <v>85</v>
      </c>
      <c r="B72" s="30">
        <v>13</v>
      </c>
      <c r="C72" s="31" t="s">
        <v>363</v>
      </c>
      <c r="D72" s="30" t="s">
        <v>87</v>
      </c>
      <c r="E72" s="32" t="s">
        <v>364</v>
      </c>
      <c r="F72" s="33" t="s">
        <v>188</v>
      </c>
      <c r="G72" s="34">
        <v>15611.16</v>
      </c>
      <c r="H72" s="35">
        <v>0</v>
      </c>
      <c r="I72" s="36">
        <f>ROUND(G72*H72,P4)</f>
        <v>0</v>
      </c>
      <c r="J72" s="30"/>
      <c r="O72" s="37">
        <f>I72*0.21</f>
        <v>0</v>
      </c>
      <c r="P72">
        <v>3</v>
      </c>
    </row>
    <row r="73" spans="1:16">
      <c r="A73" s="30" t="s">
        <v>90</v>
      </c>
      <c r="B73" s="38"/>
      <c r="E73" s="32" t="s">
        <v>365</v>
      </c>
      <c r="J73" s="39"/>
    </row>
    <row r="74" spans="1:16" ht="165">
      <c r="A74" s="30" t="s">
        <v>92</v>
      </c>
      <c r="B74" s="38"/>
      <c r="E74" s="40" t="s">
        <v>894</v>
      </c>
      <c r="J74" s="39"/>
    </row>
    <row r="75" spans="1:16">
      <c r="A75" s="30" t="s">
        <v>92</v>
      </c>
      <c r="B75" s="38"/>
      <c r="E75" s="40" t="s">
        <v>892</v>
      </c>
      <c r="J75" s="39"/>
    </row>
    <row r="76" spans="1:16" ht="165">
      <c r="A76" s="30" t="s">
        <v>95</v>
      </c>
      <c r="B76" s="38"/>
      <c r="E76" s="32" t="s">
        <v>362</v>
      </c>
      <c r="J76" s="39"/>
    </row>
    <row r="77" spans="1:16">
      <c r="A77" s="30" t="s">
        <v>85</v>
      </c>
      <c r="B77" s="30">
        <v>14</v>
      </c>
      <c r="C77" s="31" t="s">
        <v>895</v>
      </c>
      <c r="D77" s="30" t="s">
        <v>87</v>
      </c>
      <c r="E77" s="32" t="s">
        <v>896</v>
      </c>
      <c r="F77" s="33" t="s">
        <v>188</v>
      </c>
      <c r="G77" s="34">
        <v>510</v>
      </c>
      <c r="H77" s="35">
        <v>0</v>
      </c>
      <c r="I77" s="36">
        <f>ROUND(G77*H77,P4)</f>
        <v>0</v>
      </c>
      <c r="J77" s="30"/>
      <c r="O77" s="37">
        <f>I77*0.21</f>
        <v>0</v>
      </c>
      <c r="P77">
        <v>3</v>
      </c>
    </row>
    <row r="78" spans="1:16">
      <c r="A78" s="30" t="s">
        <v>90</v>
      </c>
      <c r="B78" s="38"/>
      <c r="E78" s="41" t="s">
        <v>87</v>
      </c>
      <c r="J78" s="39"/>
    </row>
    <row r="79" spans="1:16" ht="45">
      <c r="A79" s="30" t="s">
        <v>92</v>
      </c>
      <c r="B79" s="38"/>
      <c r="E79" s="40" t="s">
        <v>897</v>
      </c>
      <c r="J79" s="39"/>
    </row>
    <row r="80" spans="1:16">
      <c r="A80" s="30" t="s">
        <v>92</v>
      </c>
      <c r="B80" s="38"/>
      <c r="E80" s="40" t="s">
        <v>898</v>
      </c>
      <c r="J80" s="39"/>
    </row>
    <row r="81" spans="1:16" ht="165">
      <c r="A81" s="30" t="s">
        <v>95</v>
      </c>
      <c r="B81" s="38"/>
      <c r="E81" s="32" t="s">
        <v>362</v>
      </c>
      <c r="J81" s="39"/>
    </row>
    <row r="82" spans="1:16">
      <c r="A82" s="30" t="s">
        <v>85</v>
      </c>
      <c r="B82" s="30">
        <v>15</v>
      </c>
      <c r="C82" s="31" t="s">
        <v>367</v>
      </c>
      <c r="D82" s="30" t="s">
        <v>87</v>
      </c>
      <c r="E82" s="32" t="s">
        <v>368</v>
      </c>
      <c r="F82" s="33" t="s">
        <v>188</v>
      </c>
      <c r="G82" s="34">
        <v>570</v>
      </c>
      <c r="H82" s="35">
        <v>0</v>
      </c>
      <c r="I82" s="36">
        <f>ROUND(G82*H82,P4)</f>
        <v>0</v>
      </c>
      <c r="J82" s="30"/>
      <c r="O82" s="37">
        <f>I82*0.21</f>
        <v>0</v>
      </c>
      <c r="P82">
        <v>3</v>
      </c>
    </row>
    <row r="83" spans="1:16">
      <c r="A83" s="30" t="s">
        <v>90</v>
      </c>
      <c r="B83" s="38"/>
      <c r="E83" s="32" t="s">
        <v>369</v>
      </c>
      <c r="J83" s="39"/>
    </row>
    <row r="84" spans="1:16" ht="165">
      <c r="A84" s="30" t="s">
        <v>92</v>
      </c>
      <c r="B84" s="38"/>
      <c r="E84" s="40" t="s">
        <v>899</v>
      </c>
      <c r="J84" s="39"/>
    </row>
    <row r="85" spans="1:16">
      <c r="A85" s="30" t="s">
        <v>92</v>
      </c>
      <c r="B85" s="38"/>
      <c r="E85" s="40" t="s">
        <v>900</v>
      </c>
      <c r="J85" s="39"/>
    </row>
    <row r="86" spans="1:16" ht="165">
      <c r="A86" s="30" t="s">
        <v>95</v>
      </c>
      <c r="B86" s="38"/>
      <c r="E86" s="32" t="s">
        <v>362</v>
      </c>
      <c r="J86" s="39"/>
    </row>
    <row r="87" spans="1:16">
      <c r="A87" s="24" t="s">
        <v>82</v>
      </c>
      <c r="B87" s="25"/>
      <c r="C87" s="26" t="s">
        <v>376</v>
      </c>
      <c r="D87" s="27"/>
      <c r="E87" s="24" t="s">
        <v>377</v>
      </c>
      <c r="F87" s="27"/>
      <c r="G87" s="27"/>
      <c r="H87" s="27"/>
      <c r="I87" s="28">
        <f>SUMIFS(I88:I97,A88:A97,"P")</f>
        <v>0</v>
      </c>
      <c r="J87" s="29"/>
    </row>
    <row r="88" spans="1:16">
      <c r="A88" s="30" t="s">
        <v>85</v>
      </c>
      <c r="B88" s="30">
        <v>16</v>
      </c>
      <c r="C88" s="31" t="s">
        <v>596</v>
      </c>
      <c r="D88" s="30" t="s">
        <v>87</v>
      </c>
      <c r="E88" s="32" t="s">
        <v>597</v>
      </c>
      <c r="F88" s="33" t="s">
        <v>230</v>
      </c>
      <c r="G88" s="34">
        <v>30</v>
      </c>
      <c r="H88" s="35">
        <v>0</v>
      </c>
      <c r="I88" s="36">
        <f>ROUND(G88*H88,P4)</f>
        <v>0</v>
      </c>
      <c r="J88" s="30"/>
      <c r="O88" s="37">
        <f>I88*0.21</f>
        <v>0</v>
      </c>
      <c r="P88">
        <v>3</v>
      </c>
    </row>
    <row r="89" spans="1:16">
      <c r="A89" s="30" t="s">
        <v>90</v>
      </c>
      <c r="B89" s="38"/>
      <c r="E89" s="41" t="s">
        <v>87</v>
      </c>
      <c r="J89" s="39"/>
    </row>
    <row r="90" spans="1:16" ht="45">
      <c r="A90" s="30" t="s">
        <v>92</v>
      </c>
      <c r="B90" s="38"/>
      <c r="E90" s="40" t="s">
        <v>901</v>
      </c>
      <c r="J90" s="39"/>
    </row>
    <row r="91" spans="1:16">
      <c r="A91" s="30" t="s">
        <v>92</v>
      </c>
      <c r="B91" s="38"/>
      <c r="E91" s="40" t="s">
        <v>877</v>
      </c>
      <c r="J91" s="39"/>
    </row>
    <row r="92" spans="1:16" ht="330">
      <c r="A92" s="30" t="s">
        <v>95</v>
      </c>
      <c r="B92" s="38"/>
      <c r="E92" s="32" t="s">
        <v>383</v>
      </c>
      <c r="J92" s="39"/>
    </row>
    <row r="93" spans="1:16">
      <c r="A93" s="30" t="s">
        <v>85</v>
      </c>
      <c r="B93" s="30">
        <v>17</v>
      </c>
      <c r="C93" s="31" t="s">
        <v>387</v>
      </c>
      <c r="D93" s="30" t="s">
        <v>87</v>
      </c>
      <c r="E93" s="32" t="s">
        <v>388</v>
      </c>
      <c r="F93" s="33" t="s">
        <v>140</v>
      </c>
      <c r="G93" s="34">
        <v>6</v>
      </c>
      <c r="H93" s="35">
        <v>0</v>
      </c>
      <c r="I93" s="36">
        <f>ROUND(G93*H93,P4)</f>
        <v>0</v>
      </c>
      <c r="J93" s="30"/>
      <c r="O93" s="37">
        <f>I93*0.21</f>
        <v>0</v>
      </c>
      <c r="P93">
        <v>3</v>
      </c>
    </row>
    <row r="94" spans="1:16" ht="30">
      <c r="A94" s="30" t="s">
        <v>90</v>
      </c>
      <c r="B94" s="38"/>
      <c r="E94" s="32" t="s">
        <v>389</v>
      </c>
      <c r="J94" s="39"/>
    </row>
    <row r="95" spans="1:16">
      <c r="A95" s="30" t="s">
        <v>92</v>
      </c>
      <c r="B95" s="38"/>
      <c r="E95" s="40" t="s">
        <v>878</v>
      </c>
      <c r="J95" s="39"/>
    </row>
    <row r="96" spans="1:16">
      <c r="A96" s="30" t="s">
        <v>92</v>
      </c>
      <c r="B96" s="38"/>
      <c r="E96" s="40" t="s">
        <v>492</v>
      </c>
      <c r="J96" s="39"/>
    </row>
    <row r="97" spans="1:16" ht="90">
      <c r="A97" s="30" t="s">
        <v>95</v>
      </c>
      <c r="B97" s="38"/>
      <c r="E97" s="32" t="s">
        <v>390</v>
      </c>
      <c r="J97" s="39"/>
    </row>
    <row r="98" spans="1:16">
      <c r="A98" s="24" t="s">
        <v>82</v>
      </c>
      <c r="B98" s="25"/>
      <c r="C98" s="26" t="s">
        <v>262</v>
      </c>
      <c r="D98" s="27"/>
      <c r="E98" s="24" t="s">
        <v>263</v>
      </c>
      <c r="F98" s="27"/>
      <c r="G98" s="27"/>
      <c r="H98" s="27"/>
      <c r="I98" s="28">
        <f>SUMIFS(I99:I128,A99:A128,"P")</f>
        <v>0</v>
      </c>
      <c r="J98" s="29"/>
    </row>
    <row r="99" spans="1:16" ht="30">
      <c r="A99" s="30" t="s">
        <v>85</v>
      </c>
      <c r="B99" s="30">
        <v>18</v>
      </c>
      <c r="C99" s="31" t="s">
        <v>600</v>
      </c>
      <c r="D99" s="30" t="s">
        <v>87</v>
      </c>
      <c r="E99" s="32" t="s">
        <v>601</v>
      </c>
      <c r="F99" s="33" t="s">
        <v>230</v>
      </c>
      <c r="G99" s="34">
        <v>920</v>
      </c>
      <c r="H99" s="35">
        <v>0</v>
      </c>
      <c r="I99" s="36">
        <f>ROUND(G99*H99,P4)</f>
        <v>0</v>
      </c>
      <c r="J99" s="30"/>
      <c r="O99" s="37">
        <f>I99*0.21</f>
        <v>0</v>
      </c>
      <c r="P99">
        <v>3</v>
      </c>
    </row>
    <row r="100" spans="1:16">
      <c r="A100" s="30" t="s">
        <v>90</v>
      </c>
      <c r="B100" s="38"/>
      <c r="E100" s="32" t="s">
        <v>602</v>
      </c>
      <c r="J100" s="39"/>
    </row>
    <row r="101" spans="1:16" ht="120">
      <c r="A101" s="30" t="s">
        <v>92</v>
      </c>
      <c r="B101" s="38"/>
      <c r="E101" s="40" t="s">
        <v>902</v>
      </c>
      <c r="J101" s="39"/>
    </row>
    <row r="102" spans="1:16">
      <c r="A102" s="30" t="s">
        <v>92</v>
      </c>
      <c r="B102" s="38"/>
      <c r="E102" s="40" t="s">
        <v>903</v>
      </c>
      <c r="J102" s="39"/>
    </row>
    <row r="103" spans="1:16" ht="165">
      <c r="A103" s="30" t="s">
        <v>95</v>
      </c>
      <c r="B103" s="38"/>
      <c r="E103" s="32" t="s">
        <v>605</v>
      </c>
      <c r="J103" s="39"/>
    </row>
    <row r="104" spans="1:16" ht="30">
      <c r="A104" s="30" t="s">
        <v>85</v>
      </c>
      <c r="B104" s="30">
        <v>19</v>
      </c>
      <c r="C104" s="31" t="s">
        <v>412</v>
      </c>
      <c r="D104" s="30" t="s">
        <v>87</v>
      </c>
      <c r="E104" s="32" t="s">
        <v>413</v>
      </c>
      <c r="F104" s="33" t="s">
        <v>188</v>
      </c>
      <c r="G104" s="34">
        <v>155.55000000000001</v>
      </c>
      <c r="H104" s="35">
        <v>0</v>
      </c>
      <c r="I104" s="36">
        <f>ROUND(G104*H104,P4)</f>
        <v>0</v>
      </c>
      <c r="J104" s="30"/>
      <c r="O104" s="37">
        <f>I104*0.21</f>
        <v>0</v>
      </c>
      <c r="P104">
        <v>3</v>
      </c>
    </row>
    <row r="105" spans="1:16">
      <c r="A105" s="30" t="s">
        <v>90</v>
      </c>
      <c r="B105" s="38"/>
      <c r="E105" s="41" t="s">
        <v>87</v>
      </c>
      <c r="J105" s="39"/>
    </row>
    <row r="106" spans="1:16" ht="150">
      <c r="A106" s="30" t="s">
        <v>92</v>
      </c>
      <c r="B106" s="38"/>
      <c r="E106" s="40" t="s">
        <v>904</v>
      </c>
      <c r="J106" s="39"/>
    </row>
    <row r="107" spans="1:16">
      <c r="A107" s="30" t="s">
        <v>92</v>
      </c>
      <c r="B107" s="38"/>
      <c r="E107" s="40" t="s">
        <v>905</v>
      </c>
      <c r="J107" s="39"/>
    </row>
    <row r="108" spans="1:16" ht="30">
      <c r="A108" s="30" t="s">
        <v>95</v>
      </c>
      <c r="B108" s="38"/>
      <c r="E108" s="32" t="s">
        <v>416</v>
      </c>
      <c r="J108" s="39"/>
    </row>
    <row r="109" spans="1:16" ht="30">
      <c r="A109" s="30" t="s">
        <v>85</v>
      </c>
      <c r="B109" s="30">
        <v>20</v>
      </c>
      <c r="C109" s="31" t="s">
        <v>417</v>
      </c>
      <c r="D109" s="30" t="s">
        <v>87</v>
      </c>
      <c r="E109" s="32" t="s">
        <v>418</v>
      </c>
      <c r="F109" s="33" t="s">
        <v>230</v>
      </c>
      <c r="G109" s="34">
        <v>622.20000000000005</v>
      </c>
      <c r="H109" s="35">
        <v>0</v>
      </c>
      <c r="I109" s="36">
        <f>ROUND(G109*H109,P4)</f>
        <v>0</v>
      </c>
      <c r="J109" s="30"/>
      <c r="O109" s="37">
        <f>I109*0.21</f>
        <v>0</v>
      </c>
      <c r="P109">
        <v>3</v>
      </c>
    </row>
    <row r="110" spans="1:16">
      <c r="A110" s="30" t="s">
        <v>90</v>
      </c>
      <c r="B110" s="38"/>
      <c r="E110" s="32" t="s">
        <v>419</v>
      </c>
      <c r="J110" s="39"/>
    </row>
    <row r="111" spans="1:16" ht="210">
      <c r="A111" s="30" t="s">
        <v>92</v>
      </c>
      <c r="B111" s="38"/>
      <c r="E111" s="40" t="s">
        <v>906</v>
      </c>
      <c r="J111" s="39"/>
    </row>
    <row r="112" spans="1:16">
      <c r="A112" s="30" t="s">
        <v>92</v>
      </c>
      <c r="B112" s="38"/>
      <c r="E112" s="40" t="s">
        <v>907</v>
      </c>
      <c r="J112" s="39"/>
    </row>
    <row r="113" spans="1:16" ht="60">
      <c r="A113" s="30" t="s">
        <v>95</v>
      </c>
      <c r="B113" s="38"/>
      <c r="E113" s="32" t="s">
        <v>422</v>
      </c>
      <c r="J113" s="39"/>
    </row>
    <row r="114" spans="1:16">
      <c r="A114" s="30" t="s">
        <v>85</v>
      </c>
      <c r="B114" s="30">
        <v>21</v>
      </c>
      <c r="C114" s="31" t="s">
        <v>608</v>
      </c>
      <c r="D114" s="30" t="s">
        <v>87</v>
      </c>
      <c r="E114" s="32" t="s">
        <v>609</v>
      </c>
      <c r="F114" s="33" t="s">
        <v>140</v>
      </c>
      <c r="G114" s="34">
        <v>3</v>
      </c>
      <c r="H114" s="35">
        <v>0</v>
      </c>
      <c r="I114" s="36">
        <f>ROUND(G114*H114,P4)</f>
        <v>0</v>
      </c>
      <c r="J114" s="30"/>
      <c r="O114" s="37">
        <f>I114*0.21</f>
        <v>0</v>
      </c>
      <c r="P114">
        <v>3</v>
      </c>
    </row>
    <row r="115" spans="1:16">
      <c r="A115" s="30" t="s">
        <v>90</v>
      </c>
      <c r="B115" s="38"/>
      <c r="E115" s="41" t="s">
        <v>87</v>
      </c>
      <c r="J115" s="39"/>
    </row>
    <row r="116" spans="1:16" ht="45">
      <c r="A116" s="30" t="s">
        <v>92</v>
      </c>
      <c r="B116" s="38"/>
      <c r="E116" s="40" t="s">
        <v>908</v>
      </c>
      <c r="J116" s="39"/>
    </row>
    <row r="117" spans="1:16">
      <c r="A117" s="30" t="s">
        <v>92</v>
      </c>
      <c r="B117" s="38"/>
      <c r="E117" s="40" t="s">
        <v>798</v>
      </c>
      <c r="J117" s="39"/>
    </row>
    <row r="118" spans="1:16" ht="409.5">
      <c r="A118" s="30" t="s">
        <v>95</v>
      </c>
      <c r="B118" s="38"/>
      <c r="E118" s="32" t="s">
        <v>612</v>
      </c>
      <c r="J118" s="39"/>
    </row>
    <row r="119" spans="1:16">
      <c r="A119" s="30" t="s">
        <v>85</v>
      </c>
      <c r="B119" s="30">
        <v>22</v>
      </c>
      <c r="C119" s="31" t="s">
        <v>442</v>
      </c>
      <c r="D119" s="30" t="s">
        <v>87</v>
      </c>
      <c r="E119" s="32" t="s">
        <v>443</v>
      </c>
      <c r="F119" s="33" t="s">
        <v>230</v>
      </c>
      <c r="G119" s="34">
        <v>58</v>
      </c>
      <c r="H119" s="35">
        <v>0</v>
      </c>
      <c r="I119" s="36">
        <f>ROUND(G119*H119,P4)</f>
        <v>0</v>
      </c>
      <c r="J119" s="30"/>
      <c r="O119" s="37">
        <f>I119*0.21</f>
        <v>0</v>
      </c>
      <c r="P119">
        <v>3</v>
      </c>
    </row>
    <row r="120" spans="1:16">
      <c r="A120" s="30" t="s">
        <v>90</v>
      </c>
      <c r="B120" s="38"/>
      <c r="E120" s="32" t="s">
        <v>444</v>
      </c>
      <c r="J120" s="39"/>
    </row>
    <row r="121" spans="1:16" ht="135">
      <c r="A121" s="30" t="s">
        <v>92</v>
      </c>
      <c r="B121" s="38"/>
      <c r="E121" s="40" t="s">
        <v>909</v>
      </c>
      <c r="J121" s="39"/>
    </row>
    <row r="122" spans="1:16">
      <c r="A122" s="30" t="s">
        <v>92</v>
      </c>
      <c r="B122" s="38"/>
      <c r="E122" s="40" t="s">
        <v>875</v>
      </c>
      <c r="J122" s="39"/>
    </row>
    <row r="123" spans="1:16" ht="45">
      <c r="A123" s="30" t="s">
        <v>95</v>
      </c>
      <c r="B123" s="38"/>
      <c r="E123" s="32" t="s">
        <v>446</v>
      </c>
      <c r="J123" s="39"/>
    </row>
    <row r="124" spans="1:16">
      <c r="A124" s="30" t="s">
        <v>85</v>
      </c>
      <c r="B124" s="30">
        <v>23</v>
      </c>
      <c r="C124" s="31" t="s">
        <v>451</v>
      </c>
      <c r="D124" s="30" t="s">
        <v>87</v>
      </c>
      <c r="E124" s="32" t="s">
        <v>452</v>
      </c>
      <c r="F124" s="33" t="s">
        <v>188</v>
      </c>
      <c r="G124" s="34">
        <v>35</v>
      </c>
      <c r="H124" s="35">
        <v>0</v>
      </c>
      <c r="I124" s="36">
        <f>ROUND(G124*H124,P4)</f>
        <v>0</v>
      </c>
      <c r="J124" s="30"/>
      <c r="O124" s="37">
        <f>I124*0.21</f>
        <v>0</v>
      </c>
      <c r="P124">
        <v>3</v>
      </c>
    </row>
    <row r="125" spans="1:16">
      <c r="A125" s="30" t="s">
        <v>90</v>
      </c>
      <c r="B125" s="38"/>
      <c r="E125" s="41" t="s">
        <v>87</v>
      </c>
      <c r="J125" s="39"/>
    </row>
    <row r="126" spans="1:16" ht="90">
      <c r="A126" s="30" t="s">
        <v>92</v>
      </c>
      <c r="B126" s="38"/>
      <c r="E126" s="40" t="s">
        <v>910</v>
      </c>
      <c r="J126" s="39"/>
    </row>
    <row r="127" spans="1:16">
      <c r="A127" s="30" t="s">
        <v>92</v>
      </c>
      <c r="B127" s="38"/>
      <c r="E127" s="40" t="s">
        <v>401</v>
      </c>
      <c r="J127" s="39"/>
    </row>
    <row r="128" spans="1:16" ht="120">
      <c r="A128" s="30" t="s">
        <v>95</v>
      </c>
      <c r="B128" s="42"/>
      <c r="C128" s="43"/>
      <c r="D128" s="43"/>
      <c r="E128" s="32" t="s">
        <v>455</v>
      </c>
      <c r="F128" s="43"/>
      <c r="G128" s="43"/>
      <c r="H128" s="43"/>
      <c r="I128" s="43"/>
      <c r="J128" s="44"/>
    </row>
  </sheetData>
  <sheetProtection algorithmName="SHA-512" hashValue="9HH+BHQmDJxRWbBP/8ffYvLWxjo04+Ty/h1YseOTAJZLH1DZ9zi4LtlHPquoiJXhPKDNfa4n7xdnjMMuKPV9xQ==" saltValue="W68M0TTIylPcvnE3QFYTAd3/YDNMt6JMLmllVLKsOc8jyvOE7bm0p4F3i4Xe+N+rgixoRjH7wQoCYIUSqMqzTw==" spinCount="100000" sheet="1" objects="1" scenarios="1"/>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 right="0" top="0" bottom="0" header="0" footer="0"/>
  <pageSetup fitToHeight="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P29"/>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42</v>
      </c>
      <c r="I3" s="19">
        <f>SUMIFS(I9:I29,A9:A29,"SD")</f>
        <v>0</v>
      </c>
      <c r="J3" s="15"/>
      <c r="O3">
        <v>0</v>
      </c>
      <c r="P3">
        <v>2</v>
      </c>
    </row>
    <row r="4" spans="1:16">
      <c r="A4" s="3" t="s">
        <v>69</v>
      </c>
      <c r="B4" s="16" t="s">
        <v>155</v>
      </c>
      <c r="C4" s="48" t="s">
        <v>840</v>
      </c>
      <c r="D4" s="49"/>
      <c r="E4" s="17" t="s">
        <v>841</v>
      </c>
      <c r="F4" s="3"/>
      <c r="G4" s="3"/>
      <c r="H4" s="3"/>
      <c r="I4" s="3"/>
      <c r="J4" s="15"/>
      <c r="O4">
        <v>0.12</v>
      </c>
      <c r="P4">
        <v>2</v>
      </c>
    </row>
    <row r="5" spans="1:16">
      <c r="A5" s="3" t="s">
        <v>158</v>
      </c>
      <c r="B5" s="16" t="s">
        <v>70</v>
      </c>
      <c r="C5" s="48" t="s">
        <v>42</v>
      </c>
      <c r="D5" s="49"/>
      <c r="E5" s="17" t="s">
        <v>20</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166</v>
      </c>
      <c r="D9" s="27"/>
      <c r="E9" s="24" t="s">
        <v>167</v>
      </c>
      <c r="F9" s="27"/>
      <c r="G9" s="27"/>
      <c r="H9" s="27"/>
      <c r="I9" s="28">
        <f>SUMIFS(I10:I29,A10:A29,"P")</f>
        <v>0</v>
      </c>
      <c r="J9" s="29"/>
    </row>
    <row r="10" spans="1:16">
      <c r="A10" s="30" t="s">
        <v>85</v>
      </c>
      <c r="B10" s="30">
        <v>1</v>
      </c>
      <c r="C10" s="31" t="s">
        <v>456</v>
      </c>
      <c r="D10" s="30" t="s">
        <v>87</v>
      </c>
      <c r="E10" s="32" t="s">
        <v>457</v>
      </c>
      <c r="F10" s="33" t="s">
        <v>170</v>
      </c>
      <c r="G10" s="34">
        <v>229.4</v>
      </c>
      <c r="H10" s="35">
        <v>0</v>
      </c>
      <c r="I10" s="36">
        <f>ROUND(G10*H10,P4)</f>
        <v>0</v>
      </c>
      <c r="J10" s="30"/>
      <c r="O10" s="37">
        <f>I10*0.21</f>
        <v>0</v>
      </c>
      <c r="P10">
        <v>3</v>
      </c>
    </row>
    <row r="11" spans="1:16">
      <c r="A11" s="30" t="s">
        <v>90</v>
      </c>
      <c r="B11" s="38"/>
      <c r="E11" s="32" t="s">
        <v>458</v>
      </c>
      <c r="J11" s="39"/>
    </row>
    <row r="12" spans="1:16" ht="45">
      <c r="A12" s="30" t="s">
        <v>92</v>
      </c>
      <c r="B12" s="38"/>
      <c r="E12" s="40" t="s">
        <v>911</v>
      </c>
      <c r="J12" s="39"/>
    </row>
    <row r="13" spans="1:16">
      <c r="A13" s="30" t="s">
        <v>92</v>
      </c>
      <c r="B13" s="38"/>
      <c r="E13" s="40" t="s">
        <v>861</v>
      </c>
      <c r="J13" s="39"/>
    </row>
    <row r="14" spans="1:16" ht="390">
      <c r="A14" s="30" t="s">
        <v>95</v>
      </c>
      <c r="B14" s="38"/>
      <c r="E14" s="32" t="s">
        <v>460</v>
      </c>
      <c r="J14" s="39"/>
    </row>
    <row r="15" spans="1:16">
      <c r="A15" s="30" t="s">
        <v>85</v>
      </c>
      <c r="B15" s="30">
        <v>2</v>
      </c>
      <c r="C15" s="31" t="s">
        <v>177</v>
      </c>
      <c r="D15" s="30" t="s">
        <v>87</v>
      </c>
      <c r="E15" s="32" t="s">
        <v>461</v>
      </c>
      <c r="F15" s="33" t="s">
        <v>170</v>
      </c>
      <c r="G15" s="34">
        <v>229.4</v>
      </c>
      <c r="H15" s="35">
        <v>0</v>
      </c>
      <c r="I15" s="36">
        <f>ROUND(G15*H15,P4)</f>
        <v>0</v>
      </c>
      <c r="J15" s="30"/>
      <c r="O15" s="37">
        <f>I15*0.21</f>
        <v>0</v>
      </c>
      <c r="P15">
        <v>3</v>
      </c>
    </row>
    <row r="16" spans="1:16" ht="30">
      <c r="A16" s="30" t="s">
        <v>90</v>
      </c>
      <c r="B16" s="38"/>
      <c r="E16" s="32" t="s">
        <v>462</v>
      </c>
      <c r="J16" s="39"/>
    </row>
    <row r="17" spans="1:16" ht="30">
      <c r="A17" s="30" t="s">
        <v>92</v>
      </c>
      <c r="B17" s="38"/>
      <c r="E17" s="40" t="s">
        <v>860</v>
      </c>
      <c r="J17" s="39"/>
    </row>
    <row r="18" spans="1:16">
      <c r="A18" s="30" t="s">
        <v>92</v>
      </c>
      <c r="B18" s="38"/>
      <c r="E18" s="40" t="s">
        <v>861</v>
      </c>
      <c r="J18" s="39"/>
    </row>
    <row r="19" spans="1:16" ht="375">
      <c r="A19" s="30" t="s">
        <v>95</v>
      </c>
      <c r="B19" s="38"/>
      <c r="E19" s="32" t="s">
        <v>181</v>
      </c>
      <c r="J19" s="39"/>
    </row>
    <row r="20" spans="1:16">
      <c r="A20" s="30" t="s">
        <v>85</v>
      </c>
      <c r="B20" s="30">
        <v>3</v>
      </c>
      <c r="C20" s="31" t="s">
        <v>464</v>
      </c>
      <c r="D20" s="30" t="s">
        <v>87</v>
      </c>
      <c r="E20" s="32" t="s">
        <v>465</v>
      </c>
      <c r="F20" s="33" t="s">
        <v>188</v>
      </c>
      <c r="G20" s="34">
        <v>2294</v>
      </c>
      <c r="H20" s="35">
        <v>0</v>
      </c>
      <c r="I20" s="36">
        <f>ROUND(G20*H20,P4)</f>
        <v>0</v>
      </c>
      <c r="J20" s="30"/>
      <c r="O20" s="37">
        <f>I20*0.21</f>
        <v>0</v>
      </c>
      <c r="P20">
        <v>3</v>
      </c>
    </row>
    <row r="21" spans="1:16">
      <c r="A21" s="30" t="s">
        <v>90</v>
      </c>
      <c r="B21" s="38"/>
      <c r="E21" s="41" t="s">
        <v>87</v>
      </c>
      <c r="J21" s="39"/>
    </row>
    <row r="22" spans="1:16" ht="30">
      <c r="A22" s="30" t="s">
        <v>92</v>
      </c>
      <c r="B22" s="38"/>
      <c r="E22" s="40" t="s">
        <v>912</v>
      </c>
      <c r="J22" s="39"/>
    </row>
    <row r="23" spans="1:16">
      <c r="A23" s="30" t="s">
        <v>92</v>
      </c>
      <c r="B23" s="38"/>
      <c r="E23" s="40" t="s">
        <v>851</v>
      </c>
      <c r="J23" s="39"/>
    </row>
    <row r="24" spans="1:16" ht="45">
      <c r="A24" s="30" t="s">
        <v>95</v>
      </c>
      <c r="B24" s="38"/>
      <c r="E24" s="32" t="s">
        <v>467</v>
      </c>
      <c r="J24" s="39"/>
    </row>
    <row r="25" spans="1:16">
      <c r="A25" s="30" t="s">
        <v>85</v>
      </c>
      <c r="B25" s="30">
        <v>4</v>
      </c>
      <c r="C25" s="31" t="s">
        <v>468</v>
      </c>
      <c r="D25" s="30" t="s">
        <v>87</v>
      </c>
      <c r="E25" s="32" t="s">
        <v>469</v>
      </c>
      <c r="F25" s="33" t="s">
        <v>188</v>
      </c>
      <c r="G25" s="34">
        <v>2294</v>
      </c>
      <c r="H25" s="35">
        <v>0</v>
      </c>
      <c r="I25" s="36">
        <f>ROUND(G25*H25,P4)</f>
        <v>0</v>
      </c>
      <c r="J25" s="30"/>
      <c r="O25" s="37">
        <f>I25*0.21</f>
        <v>0</v>
      </c>
      <c r="P25">
        <v>3</v>
      </c>
    </row>
    <row r="26" spans="1:16">
      <c r="A26" s="30" t="s">
        <v>90</v>
      </c>
      <c r="B26" s="38"/>
      <c r="E26" s="32" t="s">
        <v>470</v>
      </c>
      <c r="J26" s="39"/>
    </row>
    <row r="27" spans="1:16" ht="30">
      <c r="A27" s="30" t="s">
        <v>92</v>
      </c>
      <c r="B27" s="38"/>
      <c r="E27" s="40" t="s">
        <v>912</v>
      </c>
      <c r="J27" s="39"/>
    </row>
    <row r="28" spans="1:16">
      <c r="A28" s="30" t="s">
        <v>92</v>
      </c>
      <c r="B28" s="38"/>
      <c r="E28" s="40" t="s">
        <v>851</v>
      </c>
      <c r="J28" s="39"/>
    </row>
    <row r="29" spans="1:16" ht="30">
      <c r="A29" s="30" t="s">
        <v>95</v>
      </c>
      <c r="B29" s="42"/>
      <c r="C29" s="43"/>
      <c r="D29" s="43"/>
      <c r="E29" s="32" t="s">
        <v>471</v>
      </c>
      <c r="F29" s="43"/>
      <c r="G29" s="43"/>
      <c r="H29" s="43"/>
      <c r="I29" s="43"/>
      <c r="J29" s="44"/>
    </row>
  </sheetData>
  <sheetProtection algorithmName="SHA-512" hashValue="gR3SNsSpMWpB3GrUjb+8202VH0xUsHeurgimcVWPSe1IRbz78ocLKqnf/j1DlGfyWxTWv5WPpqdLM8Nb30Gcww==" saltValue="H6V+3U+kr04vxzaF/vKF9iWNMeND36kVF7y5VCsaTclI1BVuoKiufeehK8iZJlDZ9eldFiziy9I6OQziWCuXIg=="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P3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43</v>
      </c>
      <c r="I3" s="19">
        <f>SUMIFS(I9:I31,A9:A31,"SD")</f>
        <v>0</v>
      </c>
      <c r="J3" s="15"/>
      <c r="O3">
        <v>0</v>
      </c>
      <c r="P3">
        <v>2</v>
      </c>
    </row>
    <row r="4" spans="1:16">
      <c r="A4" s="3" t="s">
        <v>69</v>
      </c>
      <c r="B4" s="16" t="s">
        <v>155</v>
      </c>
      <c r="C4" s="48" t="s">
        <v>913</v>
      </c>
      <c r="D4" s="49"/>
      <c r="E4" s="17" t="s">
        <v>914</v>
      </c>
      <c r="F4" s="3"/>
      <c r="G4" s="3"/>
      <c r="H4" s="3"/>
      <c r="I4" s="3"/>
      <c r="J4" s="15"/>
      <c r="O4">
        <v>0.12</v>
      </c>
      <c r="P4">
        <v>2</v>
      </c>
    </row>
    <row r="5" spans="1:16">
      <c r="A5" s="3" t="s">
        <v>158</v>
      </c>
      <c r="B5" s="16" t="s">
        <v>70</v>
      </c>
      <c r="C5" s="48" t="s">
        <v>43</v>
      </c>
      <c r="D5" s="49"/>
      <c r="E5" s="17" t="s">
        <v>14</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SUMIFS(I10:I14,A10:A14,"P")</f>
        <v>0</v>
      </c>
      <c r="J9" s="29"/>
    </row>
    <row r="10" spans="1:16">
      <c r="A10" s="30" t="s">
        <v>85</v>
      </c>
      <c r="B10" s="30">
        <v>1</v>
      </c>
      <c r="C10" s="31" t="s">
        <v>159</v>
      </c>
      <c r="D10" s="30" t="s">
        <v>87</v>
      </c>
      <c r="E10" s="32" t="s">
        <v>160</v>
      </c>
      <c r="F10" s="33" t="s">
        <v>161</v>
      </c>
      <c r="G10" s="34">
        <v>3150.18</v>
      </c>
      <c r="H10" s="35">
        <v>0</v>
      </c>
      <c r="I10" s="36">
        <f>ROUND(G10*H10,P4)</f>
        <v>0</v>
      </c>
      <c r="J10" s="30"/>
      <c r="O10" s="37">
        <f>I10*0.21</f>
        <v>0</v>
      </c>
      <c r="P10">
        <v>3</v>
      </c>
    </row>
    <row r="11" spans="1:16" ht="30">
      <c r="A11" s="30" t="s">
        <v>90</v>
      </c>
      <c r="B11" s="38"/>
      <c r="E11" s="32" t="s">
        <v>162</v>
      </c>
      <c r="J11" s="39"/>
    </row>
    <row r="12" spans="1:16">
      <c r="A12" s="30" t="s">
        <v>92</v>
      </c>
      <c r="B12" s="38"/>
      <c r="E12" s="40" t="s">
        <v>915</v>
      </c>
      <c r="J12" s="39"/>
    </row>
    <row r="13" spans="1:16">
      <c r="A13" s="30" t="s">
        <v>92</v>
      </c>
      <c r="B13" s="38"/>
      <c r="E13" s="40" t="s">
        <v>916</v>
      </c>
      <c r="J13" s="39"/>
    </row>
    <row r="14" spans="1:16" ht="30">
      <c r="A14" s="30" t="s">
        <v>95</v>
      </c>
      <c r="B14" s="38"/>
      <c r="E14" s="32" t="s">
        <v>165</v>
      </c>
      <c r="J14" s="39"/>
    </row>
    <row r="15" spans="1:16">
      <c r="A15" s="24" t="s">
        <v>82</v>
      </c>
      <c r="B15" s="25"/>
      <c r="C15" s="26" t="s">
        <v>166</v>
      </c>
      <c r="D15" s="27"/>
      <c r="E15" s="24" t="s">
        <v>167</v>
      </c>
      <c r="F15" s="27"/>
      <c r="G15" s="27"/>
      <c r="H15" s="27"/>
      <c r="I15" s="28">
        <f>SUMIFS(I16:I25,A16:A25,"P")</f>
        <v>0</v>
      </c>
      <c r="J15" s="29"/>
    </row>
    <row r="16" spans="1:16" ht="30">
      <c r="A16" s="30" t="s">
        <v>85</v>
      </c>
      <c r="B16" s="30">
        <v>2</v>
      </c>
      <c r="C16" s="31" t="s">
        <v>168</v>
      </c>
      <c r="D16" s="30" t="s">
        <v>87</v>
      </c>
      <c r="E16" s="32" t="s">
        <v>169</v>
      </c>
      <c r="F16" s="33" t="s">
        <v>170</v>
      </c>
      <c r="G16" s="34">
        <v>1750.1</v>
      </c>
      <c r="H16" s="35">
        <v>0</v>
      </c>
      <c r="I16" s="36">
        <f>ROUND(G16*H16,P4)</f>
        <v>0</v>
      </c>
      <c r="J16" s="30"/>
      <c r="O16" s="37">
        <f>I16*0.21</f>
        <v>0</v>
      </c>
      <c r="P16">
        <v>3</v>
      </c>
    </row>
    <row r="17" spans="1:16">
      <c r="A17" s="30" t="s">
        <v>90</v>
      </c>
      <c r="B17" s="38"/>
      <c r="E17" s="41" t="s">
        <v>87</v>
      </c>
      <c r="J17" s="39"/>
    </row>
    <row r="18" spans="1:16" ht="45">
      <c r="A18" s="30" t="s">
        <v>92</v>
      </c>
      <c r="B18" s="38"/>
      <c r="E18" s="40" t="s">
        <v>917</v>
      </c>
      <c r="J18" s="39"/>
    </row>
    <row r="19" spans="1:16">
      <c r="A19" s="30" t="s">
        <v>92</v>
      </c>
      <c r="B19" s="38"/>
      <c r="E19" s="40" t="s">
        <v>918</v>
      </c>
      <c r="J19" s="39"/>
    </row>
    <row r="20" spans="1:16" ht="409.5">
      <c r="A20" s="30" t="s">
        <v>95</v>
      </c>
      <c r="B20" s="38"/>
      <c r="E20" s="32" t="s">
        <v>173</v>
      </c>
      <c r="J20" s="39"/>
    </row>
    <row r="21" spans="1:16" ht="30">
      <c r="A21" s="30" t="s">
        <v>85</v>
      </c>
      <c r="B21" s="30">
        <v>3</v>
      </c>
      <c r="C21" s="31" t="s">
        <v>177</v>
      </c>
      <c r="D21" s="30" t="s">
        <v>87</v>
      </c>
      <c r="E21" s="32" t="s">
        <v>178</v>
      </c>
      <c r="F21" s="33" t="s">
        <v>170</v>
      </c>
      <c r="G21" s="34">
        <v>1750.1</v>
      </c>
      <c r="H21" s="35">
        <v>0</v>
      </c>
      <c r="I21" s="36">
        <f>ROUND(G21*H21,P4)</f>
        <v>0</v>
      </c>
      <c r="J21" s="30"/>
      <c r="O21" s="37">
        <f>I21*0.21</f>
        <v>0</v>
      </c>
      <c r="P21">
        <v>3</v>
      </c>
    </row>
    <row r="22" spans="1:16">
      <c r="A22" s="30" t="s">
        <v>90</v>
      </c>
      <c r="B22" s="38"/>
      <c r="E22" s="32" t="s">
        <v>179</v>
      </c>
      <c r="J22" s="39"/>
    </row>
    <row r="23" spans="1:16" ht="135">
      <c r="A23" s="30" t="s">
        <v>92</v>
      </c>
      <c r="B23" s="38"/>
      <c r="E23" s="40" t="s">
        <v>919</v>
      </c>
      <c r="J23" s="39"/>
    </row>
    <row r="24" spans="1:16">
      <c r="A24" s="30" t="s">
        <v>92</v>
      </c>
      <c r="B24" s="38"/>
      <c r="E24" s="40" t="s">
        <v>918</v>
      </c>
      <c r="J24" s="39"/>
    </row>
    <row r="25" spans="1:16" ht="375">
      <c r="A25" s="30" t="s">
        <v>95</v>
      </c>
      <c r="B25" s="38"/>
      <c r="E25" s="32" t="s">
        <v>181</v>
      </c>
      <c r="J25" s="39"/>
    </row>
    <row r="26" spans="1:16">
      <c r="A26" s="24" t="s">
        <v>82</v>
      </c>
      <c r="B26" s="25"/>
      <c r="C26" s="26" t="s">
        <v>184</v>
      </c>
      <c r="D26" s="27"/>
      <c r="E26" s="24" t="s">
        <v>185</v>
      </c>
      <c r="F26" s="27"/>
      <c r="G26" s="27"/>
      <c r="H26" s="27"/>
      <c r="I26" s="28">
        <f>SUMIFS(I27:I31,A27:A31,"P")</f>
        <v>0</v>
      </c>
      <c r="J26" s="29"/>
    </row>
    <row r="27" spans="1:16">
      <c r="A27" s="30" t="s">
        <v>85</v>
      </c>
      <c r="B27" s="30">
        <v>4</v>
      </c>
      <c r="C27" s="31" t="s">
        <v>186</v>
      </c>
      <c r="D27" s="30" t="s">
        <v>87</v>
      </c>
      <c r="E27" s="32" t="s">
        <v>187</v>
      </c>
      <c r="F27" s="33" t="s">
        <v>188</v>
      </c>
      <c r="G27" s="34">
        <v>3182</v>
      </c>
      <c r="H27" s="35">
        <v>0</v>
      </c>
      <c r="I27" s="36">
        <f>ROUND(G27*H27,P4)</f>
        <v>0</v>
      </c>
      <c r="J27" s="30"/>
      <c r="O27" s="37">
        <f>I27*0.21</f>
        <v>0</v>
      </c>
      <c r="P27">
        <v>3</v>
      </c>
    </row>
    <row r="28" spans="1:16" ht="30">
      <c r="A28" s="30" t="s">
        <v>90</v>
      </c>
      <c r="B28" s="38"/>
      <c r="E28" s="32" t="s">
        <v>189</v>
      </c>
      <c r="J28" s="39"/>
    </row>
    <row r="29" spans="1:16" ht="30">
      <c r="A29" s="30" t="s">
        <v>92</v>
      </c>
      <c r="B29" s="38"/>
      <c r="E29" s="40" t="s">
        <v>307</v>
      </c>
      <c r="J29" s="39"/>
    </row>
    <row r="30" spans="1:16">
      <c r="A30" s="30" t="s">
        <v>92</v>
      </c>
      <c r="B30" s="38"/>
      <c r="E30" s="40" t="s">
        <v>920</v>
      </c>
      <c r="J30" s="39"/>
    </row>
    <row r="31" spans="1:16" ht="120">
      <c r="A31" s="30" t="s">
        <v>95</v>
      </c>
      <c r="B31" s="42"/>
      <c r="C31" s="43"/>
      <c r="D31" s="43"/>
      <c r="E31" s="32" t="s">
        <v>192</v>
      </c>
      <c r="F31" s="43"/>
      <c r="G31" s="43"/>
      <c r="H31" s="43"/>
      <c r="I31" s="43"/>
      <c r="J31" s="44"/>
    </row>
  </sheetData>
  <sheetProtection algorithmName="SHA-512" hashValue="+PQnnFDDE8Ker4P6X6wfFkQkCagHOLQtCHC3wn09MGRM4o4XaZq3Fhz0ZLsrHuzc4kpESvzgdowYJ6uoY6oKLQ==" saltValue="CnMD3OZtvrYpn5MclDVhak4GKj9U2mzxCAbY4KNVAzpxCHOdLAjrBKgyyJW6Bw8QIZf3YROU5V9dXkU8gX5y/A=="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P76"/>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44</v>
      </c>
      <c r="I3" s="19">
        <f>SUMIFS(I9:I76,A9:A76,"SD")</f>
        <v>0</v>
      </c>
      <c r="J3" s="15"/>
      <c r="O3">
        <v>0</v>
      </c>
      <c r="P3">
        <v>2</v>
      </c>
    </row>
    <row r="4" spans="1:16">
      <c r="A4" s="3" t="s">
        <v>69</v>
      </c>
      <c r="B4" s="16" t="s">
        <v>155</v>
      </c>
      <c r="C4" s="48" t="s">
        <v>921</v>
      </c>
      <c r="D4" s="49"/>
      <c r="E4" s="17" t="s">
        <v>922</v>
      </c>
      <c r="F4" s="3"/>
      <c r="G4" s="3"/>
      <c r="H4" s="3"/>
      <c r="I4" s="3"/>
      <c r="J4" s="15"/>
      <c r="O4">
        <v>0.12</v>
      </c>
      <c r="P4">
        <v>2</v>
      </c>
    </row>
    <row r="5" spans="1:16">
      <c r="A5" s="3" t="s">
        <v>158</v>
      </c>
      <c r="B5" s="16" t="s">
        <v>70</v>
      </c>
      <c r="C5" s="48" t="s">
        <v>44</v>
      </c>
      <c r="D5" s="49"/>
      <c r="E5" s="17" t="s">
        <v>16</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SUMIFS(I10:I24,A10:A24,"P")</f>
        <v>0</v>
      </c>
      <c r="J9" s="29"/>
    </row>
    <row r="10" spans="1:16">
      <c r="A10" s="30" t="s">
        <v>85</v>
      </c>
      <c r="B10" s="30">
        <v>1</v>
      </c>
      <c r="C10" s="31" t="s">
        <v>159</v>
      </c>
      <c r="D10" s="30" t="s">
        <v>87</v>
      </c>
      <c r="E10" s="32" t="s">
        <v>160</v>
      </c>
      <c r="F10" s="33" t="s">
        <v>161</v>
      </c>
      <c r="G10" s="34">
        <v>48.15</v>
      </c>
      <c r="H10" s="35">
        <v>0</v>
      </c>
      <c r="I10" s="36">
        <f>ROUND(G10*H10,P4)</f>
        <v>0</v>
      </c>
      <c r="J10" s="30"/>
      <c r="O10" s="37">
        <f>I10*0.21</f>
        <v>0</v>
      </c>
      <c r="P10">
        <v>3</v>
      </c>
    </row>
    <row r="11" spans="1:16">
      <c r="A11" s="30" t="s">
        <v>90</v>
      </c>
      <c r="B11" s="38"/>
      <c r="E11" s="32" t="s">
        <v>195</v>
      </c>
      <c r="J11" s="39"/>
    </row>
    <row r="12" spans="1:16" ht="60">
      <c r="A12" s="30" t="s">
        <v>92</v>
      </c>
      <c r="B12" s="38"/>
      <c r="E12" s="40" t="s">
        <v>196</v>
      </c>
      <c r="J12" s="39"/>
    </row>
    <row r="13" spans="1:16">
      <c r="A13" s="30" t="s">
        <v>92</v>
      </c>
      <c r="B13" s="38"/>
      <c r="E13" s="40" t="s">
        <v>197</v>
      </c>
      <c r="J13" s="39"/>
    </row>
    <row r="14" spans="1:16" ht="30">
      <c r="A14" s="30" t="s">
        <v>95</v>
      </c>
      <c r="B14" s="38"/>
      <c r="E14" s="32" t="s">
        <v>165</v>
      </c>
      <c r="J14" s="39"/>
    </row>
    <row r="15" spans="1:16">
      <c r="A15" s="30" t="s">
        <v>85</v>
      </c>
      <c r="B15" s="30">
        <v>2</v>
      </c>
      <c r="C15" s="31" t="s">
        <v>198</v>
      </c>
      <c r="D15" s="30" t="s">
        <v>87</v>
      </c>
      <c r="E15" s="32" t="s">
        <v>199</v>
      </c>
      <c r="F15" s="33" t="s">
        <v>161</v>
      </c>
      <c r="G15" s="34">
        <v>993.7</v>
      </c>
      <c r="H15" s="35">
        <v>0</v>
      </c>
      <c r="I15" s="36">
        <f>ROUND(G15*H15,P4)</f>
        <v>0</v>
      </c>
      <c r="J15" s="30"/>
      <c r="O15" s="37">
        <f>I15*0.21</f>
        <v>0</v>
      </c>
      <c r="P15">
        <v>3</v>
      </c>
    </row>
    <row r="16" spans="1:16" ht="30">
      <c r="A16" s="30" t="s">
        <v>90</v>
      </c>
      <c r="B16" s="38"/>
      <c r="E16" s="32" t="s">
        <v>200</v>
      </c>
      <c r="J16" s="39"/>
    </row>
    <row r="17" spans="1:16">
      <c r="A17" s="30" t="s">
        <v>92</v>
      </c>
      <c r="B17" s="38"/>
      <c r="E17" s="40" t="s">
        <v>923</v>
      </c>
      <c r="J17" s="39"/>
    </row>
    <row r="18" spans="1:16">
      <c r="A18" s="30" t="s">
        <v>92</v>
      </c>
      <c r="B18" s="38"/>
      <c r="E18" s="40" t="s">
        <v>924</v>
      </c>
      <c r="J18" s="39"/>
    </row>
    <row r="19" spans="1:16" ht="30">
      <c r="A19" s="30" t="s">
        <v>95</v>
      </c>
      <c r="B19" s="38"/>
      <c r="E19" s="32" t="s">
        <v>165</v>
      </c>
      <c r="J19" s="39"/>
    </row>
    <row r="20" spans="1:16">
      <c r="A20" s="30" t="s">
        <v>85</v>
      </c>
      <c r="B20" s="30">
        <v>3</v>
      </c>
      <c r="C20" s="31" t="s">
        <v>203</v>
      </c>
      <c r="D20" s="30" t="s">
        <v>184</v>
      </c>
      <c r="E20" s="32" t="s">
        <v>204</v>
      </c>
      <c r="F20" s="33" t="s">
        <v>161</v>
      </c>
      <c r="G20" s="34">
        <v>523</v>
      </c>
      <c r="H20" s="35">
        <v>0</v>
      </c>
      <c r="I20" s="36">
        <f>ROUND(G20*H20,P4)</f>
        <v>0</v>
      </c>
      <c r="J20" s="30"/>
      <c r="O20" s="37">
        <f>I20*0.21</f>
        <v>0</v>
      </c>
      <c r="P20">
        <v>3</v>
      </c>
    </row>
    <row r="21" spans="1:16" ht="45">
      <c r="A21" s="30" t="s">
        <v>90</v>
      </c>
      <c r="B21" s="38"/>
      <c r="E21" s="32" t="s">
        <v>208</v>
      </c>
      <c r="J21" s="39"/>
    </row>
    <row r="22" spans="1:16" ht="60">
      <c r="A22" s="30" t="s">
        <v>92</v>
      </c>
      <c r="B22" s="38"/>
      <c r="E22" s="40" t="s">
        <v>925</v>
      </c>
      <c r="J22" s="39"/>
    </row>
    <row r="23" spans="1:16">
      <c r="A23" s="30" t="s">
        <v>92</v>
      </c>
      <c r="B23" s="38"/>
      <c r="E23" s="40" t="s">
        <v>926</v>
      </c>
      <c r="J23" s="39"/>
    </row>
    <row r="24" spans="1:16" ht="30">
      <c r="A24" s="30" t="s">
        <v>95</v>
      </c>
      <c r="B24" s="38"/>
      <c r="E24" s="32" t="s">
        <v>165</v>
      </c>
      <c r="J24" s="39"/>
    </row>
    <row r="25" spans="1:16">
      <c r="A25" s="24" t="s">
        <v>82</v>
      </c>
      <c r="B25" s="25"/>
      <c r="C25" s="26" t="s">
        <v>166</v>
      </c>
      <c r="D25" s="27"/>
      <c r="E25" s="24" t="s">
        <v>167</v>
      </c>
      <c r="F25" s="27"/>
      <c r="G25" s="27"/>
      <c r="H25" s="27"/>
      <c r="I25" s="28">
        <f>SUMIFS(I26:I70,A26:A70,"P")</f>
        <v>0</v>
      </c>
      <c r="J25" s="29"/>
    </row>
    <row r="26" spans="1:16">
      <c r="A26" s="30" t="s">
        <v>85</v>
      </c>
      <c r="B26" s="30">
        <v>4</v>
      </c>
      <c r="C26" s="31" t="s">
        <v>211</v>
      </c>
      <c r="D26" s="30" t="s">
        <v>87</v>
      </c>
      <c r="E26" s="32" t="s">
        <v>212</v>
      </c>
      <c r="F26" s="33" t="s">
        <v>188</v>
      </c>
      <c r="G26" s="34">
        <v>380</v>
      </c>
      <c r="H26" s="35">
        <v>0</v>
      </c>
      <c r="I26" s="36">
        <f>ROUND(G26*H26,P4)</f>
        <v>0</v>
      </c>
      <c r="J26" s="30"/>
      <c r="O26" s="37">
        <f>I26*0.21</f>
        <v>0</v>
      </c>
      <c r="P26">
        <v>3</v>
      </c>
    </row>
    <row r="27" spans="1:16">
      <c r="A27" s="30" t="s">
        <v>90</v>
      </c>
      <c r="B27" s="38"/>
      <c r="E27" s="41" t="s">
        <v>87</v>
      </c>
      <c r="J27" s="39"/>
    </row>
    <row r="28" spans="1:16" ht="30">
      <c r="A28" s="30" t="s">
        <v>92</v>
      </c>
      <c r="B28" s="38"/>
      <c r="E28" s="40" t="s">
        <v>927</v>
      </c>
      <c r="J28" s="39"/>
    </row>
    <row r="29" spans="1:16">
      <c r="A29" s="30" t="s">
        <v>92</v>
      </c>
      <c r="B29" s="38"/>
      <c r="E29" s="40" t="s">
        <v>784</v>
      </c>
      <c r="J29" s="39"/>
    </row>
    <row r="30" spans="1:16" ht="30">
      <c r="A30" s="30" t="s">
        <v>95</v>
      </c>
      <c r="B30" s="38"/>
      <c r="E30" s="32" t="s">
        <v>215</v>
      </c>
      <c r="J30" s="39"/>
    </row>
    <row r="31" spans="1:16" ht="30">
      <c r="A31" s="30" t="s">
        <v>85</v>
      </c>
      <c r="B31" s="30">
        <v>5</v>
      </c>
      <c r="C31" s="31" t="s">
        <v>216</v>
      </c>
      <c r="D31" s="30" t="s">
        <v>87</v>
      </c>
      <c r="E31" s="32" t="s">
        <v>217</v>
      </c>
      <c r="F31" s="33" t="s">
        <v>170</v>
      </c>
      <c r="G31" s="34">
        <v>496.85</v>
      </c>
      <c r="H31" s="35">
        <v>0</v>
      </c>
      <c r="I31" s="36">
        <f>ROUND(G31*H31,P4)</f>
        <v>0</v>
      </c>
      <c r="J31" s="30"/>
      <c r="O31" s="37">
        <f>I31*0.21</f>
        <v>0</v>
      </c>
      <c r="P31">
        <v>3</v>
      </c>
    </row>
    <row r="32" spans="1:16">
      <c r="A32" s="30" t="s">
        <v>90</v>
      </c>
      <c r="B32" s="38"/>
      <c r="E32" s="32" t="s">
        <v>218</v>
      </c>
      <c r="J32" s="39"/>
    </row>
    <row r="33" spans="1:16" ht="60">
      <c r="A33" s="30" t="s">
        <v>92</v>
      </c>
      <c r="B33" s="38"/>
      <c r="E33" s="40" t="s">
        <v>928</v>
      </c>
      <c r="J33" s="39"/>
    </row>
    <row r="34" spans="1:16">
      <c r="A34" s="30" t="s">
        <v>92</v>
      </c>
      <c r="B34" s="38"/>
      <c r="E34" s="40" t="s">
        <v>929</v>
      </c>
      <c r="J34" s="39"/>
    </row>
    <row r="35" spans="1:16" ht="90">
      <c r="A35" s="30" t="s">
        <v>95</v>
      </c>
      <c r="B35" s="38"/>
      <c r="E35" s="32" t="s">
        <v>221</v>
      </c>
      <c r="J35" s="39"/>
    </row>
    <row r="36" spans="1:16" ht="30">
      <c r="A36" s="30" t="s">
        <v>85</v>
      </c>
      <c r="B36" s="30">
        <v>6</v>
      </c>
      <c r="C36" s="31" t="s">
        <v>224</v>
      </c>
      <c r="D36" s="30" t="s">
        <v>87</v>
      </c>
      <c r="E36" s="32" t="s">
        <v>225</v>
      </c>
      <c r="F36" s="33" t="s">
        <v>170</v>
      </c>
      <c r="G36" s="34">
        <v>261.5</v>
      </c>
      <c r="H36" s="35">
        <v>0</v>
      </c>
      <c r="I36" s="36">
        <f>ROUND(G36*H36,P4)</f>
        <v>0</v>
      </c>
      <c r="J36" s="30"/>
      <c r="O36" s="37">
        <f>I36*0.21</f>
        <v>0</v>
      </c>
      <c r="P36">
        <v>3</v>
      </c>
    </row>
    <row r="37" spans="1:16">
      <c r="A37" s="30" t="s">
        <v>90</v>
      </c>
      <c r="B37" s="38"/>
      <c r="E37" s="41" t="s">
        <v>87</v>
      </c>
      <c r="J37" s="39"/>
    </row>
    <row r="38" spans="1:16" ht="45">
      <c r="A38" s="30" t="s">
        <v>92</v>
      </c>
      <c r="B38" s="38"/>
      <c r="E38" s="40" t="s">
        <v>930</v>
      </c>
      <c r="J38" s="39"/>
    </row>
    <row r="39" spans="1:16">
      <c r="A39" s="30" t="s">
        <v>92</v>
      </c>
      <c r="B39" s="38"/>
      <c r="E39" s="40" t="s">
        <v>931</v>
      </c>
      <c r="J39" s="39"/>
    </row>
    <row r="40" spans="1:16" ht="90">
      <c r="A40" s="30" t="s">
        <v>95</v>
      </c>
      <c r="B40" s="38"/>
      <c r="E40" s="32" t="s">
        <v>221</v>
      </c>
      <c r="J40" s="39"/>
    </row>
    <row r="41" spans="1:16" ht="30">
      <c r="A41" s="30" t="s">
        <v>85</v>
      </c>
      <c r="B41" s="30">
        <v>7</v>
      </c>
      <c r="C41" s="31" t="s">
        <v>233</v>
      </c>
      <c r="D41" s="30" t="s">
        <v>87</v>
      </c>
      <c r="E41" s="32" t="s">
        <v>234</v>
      </c>
      <c r="F41" s="33" t="s">
        <v>170</v>
      </c>
      <c r="G41" s="34">
        <v>418.4</v>
      </c>
      <c r="H41" s="35">
        <v>0</v>
      </c>
      <c r="I41" s="36">
        <f>ROUND(G41*H41,P4)</f>
        <v>0</v>
      </c>
      <c r="J41" s="30"/>
      <c r="O41" s="37">
        <f>I41*0.21</f>
        <v>0</v>
      </c>
      <c r="P41">
        <v>3</v>
      </c>
    </row>
    <row r="42" spans="1:16" ht="30">
      <c r="A42" s="30" t="s">
        <v>90</v>
      </c>
      <c r="B42" s="38"/>
      <c r="E42" s="32" t="s">
        <v>235</v>
      </c>
      <c r="J42" s="39"/>
    </row>
    <row r="43" spans="1:16" ht="60">
      <c r="A43" s="30" t="s">
        <v>92</v>
      </c>
      <c r="B43" s="38"/>
      <c r="E43" s="40" t="s">
        <v>932</v>
      </c>
      <c r="J43" s="39"/>
    </row>
    <row r="44" spans="1:16">
      <c r="A44" s="30" t="s">
        <v>92</v>
      </c>
      <c r="B44" s="38"/>
      <c r="E44" s="40" t="s">
        <v>933</v>
      </c>
      <c r="J44" s="39"/>
    </row>
    <row r="45" spans="1:16" ht="90">
      <c r="A45" s="30" t="s">
        <v>95</v>
      </c>
      <c r="B45" s="38"/>
      <c r="E45" s="32" t="s">
        <v>221</v>
      </c>
      <c r="J45" s="39"/>
    </row>
    <row r="46" spans="1:16">
      <c r="A46" s="30" t="s">
        <v>85</v>
      </c>
      <c r="B46" s="30">
        <v>8</v>
      </c>
      <c r="C46" s="31" t="s">
        <v>238</v>
      </c>
      <c r="D46" s="30" t="s">
        <v>87</v>
      </c>
      <c r="E46" s="32" t="s">
        <v>239</v>
      </c>
      <c r="F46" s="33" t="s">
        <v>170</v>
      </c>
      <c r="G46" s="34">
        <v>38</v>
      </c>
      <c r="H46" s="35">
        <v>0</v>
      </c>
      <c r="I46" s="36">
        <f>ROUND(G46*H46,P4)</f>
        <v>0</v>
      </c>
      <c r="J46" s="30"/>
      <c r="O46" s="37">
        <f>I46*0.21</f>
        <v>0</v>
      </c>
      <c r="P46">
        <v>3</v>
      </c>
    </row>
    <row r="47" spans="1:16">
      <c r="A47" s="30" t="s">
        <v>90</v>
      </c>
      <c r="B47" s="38"/>
      <c r="E47" s="32" t="s">
        <v>240</v>
      </c>
      <c r="J47" s="39"/>
    </row>
    <row r="48" spans="1:16" ht="30">
      <c r="A48" s="30" t="s">
        <v>92</v>
      </c>
      <c r="B48" s="38"/>
      <c r="E48" s="40" t="s">
        <v>934</v>
      </c>
      <c r="J48" s="39"/>
    </row>
    <row r="49" spans="1:16">
      <c r="A49" s="30" t="s">
        <v>92</v>
      </c>
      <c r="B49" s="38"/>
      <c r="E49" s="40" t="s">
        <v>693</v>
      </c>
      <c r="J49" s="39"/>
    </row>
    <row r="50" spans="1:16" ht="45">
      <c r="A50" s="30" t="s">
        <v>95</v>
      </c>
      <c r="B50" s="38"/>
      <c r="E50" s="32" t="s">
        <v>243</v>
      </c>
      <c r="J50" s="39"/>
    </row>
    <row r="51" spans="1:16">
      <c r="A51" s="30" t="s">
        <v>85</v>
      </c>
      <c r="B51" s="30">
        <v>9</v>
      </c>
      <c r="C51" s="31" t="s">
        <v>244</v>
      </c>
      <c r="D51" s="30" t="s">
        <v>87</v>
      </c>
      <c r="E51" s="32" t="s">
        <v>245</v>
      </c>
      <c r="F51" s="33" t="s">
        <v>188</v>
      </c>
      <c r="G51" s="34">
        <v>380</v>
      </c>
      <c r="H51" s="35">
        <v>0</v>
      </c>
      <c r="I51" s="36">
        <f>ROUND(G51*H51,P4)</f>
        <v>0</v>
      </c>
      <c r="J51" s="30"/>
      <c r="O51" s="37">
        <f>I51*0.21</f>
        <v>0</v>
      </c>
      <c r="P51">
        <v>3</v>
      </c>
    </row>
    <row r="52" spans="1:16">
      <c r="A52" s="30" t="s">
        <v>90</v>
      </c>
      <c r="B52" s="38"/>
      <c r="E52" s="41" t="s">
        <v>87</v>
      </c>
      <c r="J52" s="39"/>
    </row>
    <row r="53" spans="1:16" ht="45">
      <c r="A53" s="30" t="s">
        <v>92</v>
      </c>
      <c r="B53" s="38"/>
      <c r="E53" s="40" t="s">
        <v>935</v>
      </c>
      <c r="J53" s="39"/>
    </row>
    <row r="54" spans="1:16">
      <c r="A54" s="30" t="s">
        <v>92</v>
      </c>
      <c r="B54" s="38"/>
      <c r="E54" s="40" t="s">
        <v>784</v>
      </c>
      <c r="J54" s="39"/>
    </row>
    <row r="55" spans="1:16" ht="30">
      <c r="A55" s="30" t="s">
        <v>95</v>
      </c>
      <c r="B55" s="38"/>
      <c r="E55" s="32" t="s">
        <v>247</v>
      </c>
      <c r="J55" s="39"/>
    </row>
    <row r="56" spans="1:16">
      <c r="A56" s="30" t="s">
        <v>85</v>
      </c>
      <c r="B56" s="30">
        <v>10</v>
      </c>
      <c r="C56" s="31" t="s">
        <v>248</v>
      </c>
      <c r="D56" s="30" t="s">
        <v>87</v>
      </c>
      <c r="E56" s="32" t="s">
        <v>249</v>
      </c>
      <c r="F56" s="33" t="s">
        <v>230</v>
      </c>
      <c r="G56" s="34">
        <v>760</v>
      </c>
      <c r="H56" s="35">
        <v>0</v>
      </c>
      <c r="I56" s="36">
        <f>ROUND(G56*H56,P4)</f>
        <v>0</v>
      </c>
      <c r="J56" s="30"/>
      <c r="O56" s="37">
        <f>I56*0.21</f>
        <v>0</v>
      </c>
      <c r="P56">
        <v>3</v>
      </c>
    </row>
    <row r="57" spans="1:16">
      <c r="A57" s="30" t="s">
        <v>90</v>
      </c>
      <c r="B57" s="38"/>
      <c r="E57" s="41" t="s">
        <v>87</v>
      </c>
      <c r="J57" s="39"/>
    </row>
    <row r="58" spans="1:16" ht="30">
      <c r="A58" s="30" t="s">
        <v>92</v>
      </c>
      <c r="B58" s="38"/>
      <c r="E58" s="40" t="s">
        <v>936</v>
      </c>
      <c r="J58" s="39"/>
    </row>
    <row r="59" spans="1:16">
      <c r="A59" s="30" t="s">
        <v>92</v>
      </c>
      <c r="B59" s="38"/>
      <c r="E59" s="40" t="s">
        <v>937</v>
      </c>
      <c r="J59" s="39"/>
    </row>
    <row r="60" spans="1:16" ht="30">
      <c r="A60" s="30" t="s">
        <v>95</v>
      </c>
      <c r="B60" s="38"/>
      <c r="E60" s="32" t="s">
        <v>247</v>
      </c>
      <c r="J60" s="39"/>
    </row>
    <row r="61" spans="1:16">
      <c r="A61" s="30" t="s">
        <v>85</v>
      </c>
      <c r="B61" s="30">
        <v>11</v>
      </c>
      <c r="C61" s="31" t="s">
        <v>252</v>
      </c>
      <c r="D61" s="30" t="s">
        <v>253</v>
      </c>
      <c r="E61" s="32" t="s">
        <v>254</v>
      </c>
      <c r="F61" s="33" t="s">
        <v>230</v>
      </c>
      <c r="G61" s="34">
        <v>26</v>
      </c>
      <c r="H61" s="35">
        <v>0</v>
      </c>
      <c r="I61" s="36">
        <f>ROUND(G61*H61,P4)</f>
        <v>0</v>
      </c>
      <c r="J61" s="30"/>
      <c r="O61" s="37">
        <f>I61*0.21</f>
        <v>0</v>
      </c>
      <c r="P61">
        <v>3</v>
      </c>
    </row>
    <row r="62" spans="1:16">
      <c r="A62" s="30" t="s">
        <v>90</v>
      </c>
      <c r="B62" s="38"/>
      <c r="E62" s="41" t="s">
        <v>87</v>
      </c>
      <c r="J62" s="39"/>
    </row>
    <row r="63" spans="1:16" ht="120">
      <c r="A63" s="30" t="s">
        <v>92</v>
      </c>
      <c r="B63" s="38"/>
      <c r="E63" s="40" t="s">
        <v>938</v>
      </c>
      <c r="J63" s="39"/>
    </row>
    <row r="64" spans="1:16">
      <c r="A64" s="30" t="s">
        <v>92</v>
      </c>
      <c r="B64" s="38"/>
      <c r="E64" s="40" t="s">
        <v>939</v>
      </c>
      <c r="J64" s="39"/>
    </row>
    <row r="65" spans="1:16" ht="30">
      <c r="A65" s="30" t="s">
        <v>95</v>
      </c>
      <c r="B65" s="38"/>
      <c r="E65" s="32" t="s">
        <v>247</v>
      </c>
      <c r="J65" s="39"/>
    </row>
    <row r="66" spans="1:16">
      <c r="A66" s="30" t="s">
        <v>85</v>
      </c>
      <c r="B66" s="30">
        <v>12</v>
      </c>
      <c r="C66" s="31" t="s">
        <v>257</v>
      </c>
      <c r="D66" s="30" t="s">
        <v>87</v>
      </c>
      <c r="E66" s="32" t="s">
        <v>258</v>
      </c>
      <c r="F66" s="33" t="s">
        <v>170</v>
      </c>
      <c r="G66" s="34">
        <v>758.35</v>
      </c>
      <c r="H66" s="35">
        <v>0</v>
      </c>
      <c r="I66" s="36">
        <f>ROUND(G66*H66,P4)</f>
        <v>0</v>
      </c>
      <c r="J66" s="30"/>
      <c r="O66" s="37">
        <f>I66*0.21</f>
        <v>0</v>
      </c>
      <c r="P66">
        <v>3</v>
      </c>
    </row>
    <row r="67" spans="1:16">
      <c r="A67" s="30" t="s">
        <v>90</v>
      </c>
      <c r="B67" s="38"/>
      <c r="E67" s="41" t="s">
        <v>87</v>
      </c>
      <c r="J67" s="39"/>
    </row>
    <row r="68" spans="1:16" ht="90">
      <c r="A68" s="30" t="s">
        <v>92</v>
      </c>
      <c r="B68" s="38"/>
      <c r="E68" s="40" t="s">
        <v>940</v>
      </c>
      <c r="J68" s="39"/>
    </row>
    <row r="69" spans="1:16">
      <c r="A69" s="30" t="s">
        <v>92</v>
      </c>
      <c r="B69" s="38"/>
      <c r="E69" s="40" t="s">
        <v>941</v>
      </c>
      <c r="J69" s="39"/>
    </row>
    <row r="70" spans="1:16" ht="240">
      <c r="A70" s="30" t="s">
        <v>95</v>
      </c>
      <c r="B70" s="38"/>
      <c r="E70" s="32" t="s">
        <v>261</v>
      </c>
      <c r="J70" s="39"/>
    </row>
    <row r="71" spans="1:16">
      <c r="A71" s="24" t="s">
        <v>82</v>
      </c>
      <c r="B71" s="25"/>
      <c r="C71" s="26" t="s">
        <v>262</v>
      </c>
      <c r="D71" s="27"/>
      <c r="E71" s="24" t="s">
        <v>263</v>
      </c>
      <c r="F71" s="27"/>
      <c r="G71" s="27"/>
      <c r="H71" s="27"/>
      <c r="I71" s="28">
        <f>SUMIFS(I72:I76,A72:A76,"P")</f>
        <v>0</v>
      </c>
      <c r="J71" s="29"/>
    </row>
    <row r="72" spans="1:16">
      <c r="A72" s="30" t="s">
        <v>85</v>
      </c>
      <c r="B72" s="30">
        <v>13</v>
      </c>
      <c r="C72" s="31" t="s">
        <v>264</v>
      </c>
      <c r="D72" s="30" t="s">
        <v>87</v>
      </c>
      <c r="E72" s="32" t="s">
        <v>265</v>
      </c>
      <c r="F72" s="33" t="s">
        <v>230</v>
      </c>
      <c r="G72" s="34">
        <v>14</v>
      </c>
      <c r="H72" s="35">
        <v>0</v>
      </c>
      <c r="I72" s="36">
        <f>ROUND(G72*H72,P4)</f>
        <v>0</v>
      </c>
      <c r="J72" s="30"/>
      <c r="O72" s="37">
        <f>I72*0.21</f>
        <v>0</v>
      </c>
      <c r="P72">
        <v>3</v>
      </c>
    </row>
    <row r="73" spans="1:16">
      <c r="A73" s="30" t="s">
        <v>90</v>
      </c>
      <c r="B73" s="38"/>
      <c r="E73" s="41" t="s">
        <v>87</v>
      </c>
      <c r="J73" s="39"/>
    </row>
    <row r="74" spans="1:16">
      <c r="A74" s="30" t="s">
        <v>92</v>
      </c>
      <c r="B74" s="38"/>
      <c r="E74" s="40" t="s">
        <v>572</v>
      </c>
      <c r="J74" s="39"/>
    </row>
    <row r="75" spans="1:16">
      <c r="A75" s="30" t="s">
        <v>92</v>
      </c>
      <c r="B75" s="38"/>
      <c r="E75" s="40" t="s">
        <v>573</v>
      </c>
      <c r="J75" s="39"/>
    </row>
    <row r="76" spans="1:16" ht="30">
      <c r="A76" s="30" t="s">
        <v>95</v>
      </c>
      <c r="B76" s="42"/>
      <c r="C76" s="43"/>
      <c r="D76" s="43"/>
      <c r="E76" s="32" t="s">
        <v>268</v>
      </c>
      <c r="F76" s="43"/>
      <c r="G76" s="43"/>
      <c r="H76" s="43"/>
      <c r="I76" s="43"/>
      <c r="J76" s="44"/>
    </row>
  </sheetData>
  <sheetProtection algorithmName="SHA-512" hashValue="VCm/AgmvEbftxiqBT6RvqRNYyHi/AlxZ5x6ZlCk7pG9FgRVGBQuHYq+sLasuaAM+Gj1dMudp6xI37lC8AXG/eg==" saltValue="CdYpBWnOPYgTESDe6plLo2fkch6su0JNCLZgOgNyJ0j443A18cTIv01kcvIJF6glQxpKKb7CIsbGlNOoC2nWOg=="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P104"/>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45</v>
      </c>
      <c r="I3" s="19">
        <f>SUMIFS(I10:I104,A10:A104,"SD")</f>
        <v>0</v>
      </c>
      <c r="J3" s="15"/>
      <c r="O3">
        <v>0</v>
      </c>
      <c r="P3">
        <v>2</v>
      </c>
    </row>
    <row r="4" spans="1:16">
      <c r="A4" s="3" t="s">
        <v>69</v>
      </c>
      <c r="B4" s="16" t="s">
        <v>155</v>
      </c>
      <c r="C4" s="48" t="s">
        <v>921</v>
      </c>
      <c r="D4" s="49"/>
      <c r="E4" s="17" t="s">
        <v>922</v>
      </c>
      <c r="F4" s="3"/>
      <c r="G4" s="3"/>
      <c r="H4" s="3"/>
      <c r="I4" s="3"/>
      <c r="J4" s="15"/>
      <c r="O4">
        <v>0.12</v>
      </c>
      <c r="P4">
        <v>2</v>
      </c>
    </row>
    <row r="5" spans="1:16">
      <c r="A5" s="3" t="s">
        <v>158</v>
      </c>
      <c r="B5" s="16" t="s">
        <v>155</v>
      </c>
      <c r="C5" s="48" t="s">
        <v>45</v>
      </c>
      <c r="D5" s="49"/>
      <c r="E5" s="17" t="s">
        <v>279</v>
      </c>
      <c r="F5" s="3"/>
      <c r="G5" s="3"/>
      <c r="H5" s="3"/>
      <c r="I5" s="3"/>
      <c r="J5" s="15"/>
      <c r="O5">
        <v>0.21</v>
      </c>
    </row>
    <row r="6" spans="1:16">
      <c r="A6" s="3" t="s">
        <v>280</v>
      </c>
      <c r="B6" s="16" t="s">
        <v>70</v>
      </c>
      <c r="C6" s="48" t="s">
        <v>45</v>
      </c>
      <c r="D6" s="49"/>
      <c r="E6" s="17" t="s">
        <v>18</v>
      </c>
      <c r="F6" s="3"/>
      <c r="G6" s="3"/>
      <c r="H6" s="3"/>
      <c r="I6" s="3"/>
      <c r="J6" s="15"/>
    </row>
    <row r="7" spans="1:16">
      <c r="A7" s="52" t="s">
        <v>71</v>
      </c>
      <c r="B7" s="53" t="s">
        <v>72</v>
      </c>
      <c r="C7" s="54" t="s">
        <v>73</v>
      </c>
      <c r="D7" s="54" t="s">
        <v>74</v>
      </c>
      <c r="E7" s="54" t="s">
        <v>75</v>
      </c>
      <c r="F7" s="54" t="s">
        <v>76</v>
      </c>
      <c r="G7" s="54" t="s">
        <v>77</v>
      </c>
      <c r="H7" s="54" t="s">
        <v>78</v>
      </c>
      <c r="I7" s="54"/>
      <c r="J7" s="55" t="s">
        <v>79</v>
      </c>
    </row>
    <row r="8" spans="1:16">
      <c r="A8" s="52"/>
      <c r="B8" s="53"/>
      <c r="C8" s="54"/>
      <c r="D8" s="54"/>
      <c r="E8" s="54"/>
      <c r="F8" s="54"/>
      <c r="G8" s="54"/>
      <c r="H8" s="7" t="s">
        <v>80</v>
      </c>
      <c r="I8" s="7" t="s">
        <v>81</v>
      </c>
      <c r="J8" s="55"/>
    </row>
    <row r="9" spans="1:16">
      <c r="A9" s="22">
        <v>0</v>
      </c>
      <c r="B9" s="20">
        <v>1</v>
      </c>
      <c r="C9" s="23">
        <v>2</v>
      </c>
      <c r="D9" s="7">
        <v>3</v>
      </c>
      <c r="E9" s="23">
        <v>4</v>
      </c>
      <c r="F9" s="7">
        <v>5</v>
      </c>
      <c r="G9" s="7">
        <v>6</v>
      </c>
      <c r="H9" s="7">
        <v>7</v>
      </c>
      <c r="I9" s="23">
        <v>8</v>
      </c>
      <c r="J9" s="21">
        <v>9</v>
      </c>
    </row>
    <row r="10" spans="1:16">
      <c r="A10" s="24" t="s">
        <v>82</v>
      </c>
      <c r="B10" s="25"/>
      <c r="C10" s="26" t="s">
        <v>83</v>
      </c>
      <c r="D10" s="27"/>
      <c r="E10" s="24" t="s">
        <v>84</v>
      </c>
      <c r="F10" s="27"/>
      <c r="G10" s="27"/>
      <c r="H10" s="27"/>
      <c r="I10" s="28">
        <f>SUMIFS(I11:I15,A11:A15,"P")</f>
        <v>0</v>
      </c>
      <c r="J10" s="29"/>
    </row>
    <row r="11" spans="1:16">
      <c r="A11" s="30" t="s">
        <v>85</v>
      </c>
      <c r="B11" s="30">
        <v>1</v>
      </c>
      <c r="C11" s="31" t="s">
        <v>159</v>
      </c>
      <c r="D11" s="30" t="s">
        <v>87</v>
      </c>
      <c r="E11" s="32" t="s">
        <v>160</v>
      </c>
      <c r="F11" s="33" t="s">
        <v>161</v>
      </c>
      <c r="G11" s="34">
        <v>2209.0500000000002</v>
      </c>
      <c r="H11" s="35">
        <v>0</v>
      </c>
      <c r="I11" s="36">
        <f>ROUND(G11*H11,P4)</f>
        <v>0</v>
      </c>
      <c r="J11" s="30"/>
      <c r="O11" s="37">
        <f>I11*0.21</f>
        <v>0</v>
      </c>
      <c r="P11">
        <v>3</v>
      </c>
    </row>
    <row r="12" spans="1:16">
      <c r="A12" s="30" t="s">
        <v>90</v>
      </c>
      <c r="B12" s="38"/>
      <c r="E12" s="32" t="s">
        <v>195</v>
      </c>
      <c r="J12" s="39"/>
    </row>
    <row r="13" spans="1:16" ht="45">
      <c r="A13" s="30" t="s">
        <v>92</v>
      </c>
      <c r="B13" s="38"/>
      <c r="E13" s="40" t="s">
        <v>942</v>
      </c>
      <c r="J13" s="39"/>
    </row>
    <row r="14" spans="1:16">
      <c r="A14" s="30" t="s">
        <v>92</v>
      </c>
      <c r="B14" s="38"/>
      <c r="E14" s="40" t="s">
        <v>943</v>
      </c>
      <c r="J14" s="39"/>
    </row>
    <row r="15" spans="1:16" ht="30">
      <c r="A15" s="30" t="s">
        <v>95</v>
      </c>
      <c r="B15" s="38"/>
      <c r="E15" s="32" t="s">
        <v>165</v>
      </c>
      <c r="J15" s="39"/>
    </row>
    <row r="16" spans="1:16">
      <c r="A16" s="24" t="s">
        <v>82</v>
      </c>
      <c r="B16" s="25"/>
      <c r="C16" s="26" t="s">
        <v>166</v>
      </c>
      <c r="D16" s="27"/>
      <c r="E16" s="24" t="s">
        <v>167</v>
      </c>
      <c r="F16" s="27"/>
      <c r="G16" s="27"/>
      <c r="H16" s="27"/>
      <c r="I16" s="28">
        <f>SUMIFS(I17:I41,A17:A41,"P")</f>
        <v>0</v>
      </c>
      <c r="J16" s="29"/>
    </row>
    <row r="17" spans="1:16" ht="30">
      <c r="A17" s="30" t="s">
        <v>85</v>
      </c>
      <c r="B17" s="30">
        <v>2</v>
      </c>
      <c r="C17" s="31" t="s">
        <v>168</v>
      </c>
      <c r="D17" s="30" t="s">
        <v>87</v>
      </c>
      <c r="E17" s="32" t="s">
        <v>169</v>
      </c>
      <c r="F17" s="33" t="s">
        <v>170</v>
      </c>
      <c r="G17" s="34">
        <v>1113.25</v>
      </c>
      <c r="H17" s="35">
        <v>0</v>
      </c>
      <c r="I17" s="36">
        <f>ROUND(G17*H17,P4)</f>
        <v>0</v>
      </c>
      <c r="J17" s="30"/>
      <c r="O17" s="37">
        <f>I17*0.21</f>
        <v>0</v>
      </c>
      <c r="P17">
        <v>3</v>
      </c>
    </row>
    <row r="18" spans="1:16">
      <c r="A18" s="30" t="s">
        <v>90</v>
      </c>
      <c r="B18" s="38"/>
      <c r="E18" s="41" t="s">
        <v>87</v>
      </c>
      <c r="J18" s="39"/>
    </row>
    <row r="19" spans="1:16" ht="75">
      <c r="A19" s="30" t="s">
        <v>92</v>
      </c>
      <c r="B19" s="38"/>
      <c r="E19" s="40" t="s">
        <v>944</v>
      </c>
      <c r="J19" s="39"/>
    </row>
    <row r="20" spans="1:16">
      <c r="A20" s="30" t="s">
        <v>92</v>
      </c>
      <c r="B20" s="38"/>
      <c r="E20" s="40" t="s">
        <v>945</v>
      </c>
      <c r="J20" s="39"/>
    </row>
    <row r="21" spans="1:16" ht="409.5">
      <c r="A21" s="30" t="s">
        <v>95</v>
      </c>
      <c r="B21" s="38"/>
      <c r="E21" s="32" t="s">
        <v>173</v>
      </c>
      <c r="J21" s="39"/>
    </row>
    <row r="22" spans="1:16" ht="30">
      <c r="A22" s="30" t="s">
        <v>85</v>
      </c>
      <c r="B22" s="30">
        <v>3</v>
      </c>
      <c r="C22" s="31" t="s">
        <v>287</v>
      </c>
      <c r="D22" s="30" t="s">
        <v>87</v>
      </c>
      <c r="E22" s="32" t="s">
        <v>288</v>
      </c>
      <c r="F22" s="33" t="s">
        <v>170</v>
      </c>
      <c r="G22" s="34">
        <v>0</v>
      </c>
      <c r="H22" s="35">
        <v>0</v>
      </c>
      <c r="I22" s="36">
        <f>ROUND(G22*H22,P4)</f>
        <v>0</v>
      </c>
      <c r="J22" s="30"/>
      <c r="O22" s="37">
        <f>I22*0.21</f>
        <v>0</v>
      </c>
      <c r="P22">
        <v>3</v>
      </c>
    </row>
    <row r="23" spans="1:16">
      <c r="A23" s="30" t="s">
        <v>90</v>
      </c>
      <c r="B23" s="38"/>
      <c r="E23" s="41" t="s">
        <v>87</v>
      </c>
      <c r="J23" s="39"/>
    </row>
    <row r="24" spans="1:16" ht="60">
      <c r="A24" s="30" t="s">
        <v>92</v>
      </c>
      <c r="B24" s="38"/>
      <c r="E24" s="40" t="s">
        <v>946</v>
      </c>
      <c r="J24" s="39"/>
    </row>
    <row r="25" spans="1:16">
      <c r="A25" s="30" t="s">
        <v>92</v>
      </c>
      <c r="B25" s="38"/>
      <c r="E25" s="40" t="s">
        <v>947</v>
      </c>
      <c r="J25" s="39"/>
    </row>
    <row r="26" spans="1:16" ht="405">
      <c r="A26" s="30" t="s">
        <v>95</v>
      </c>
      <c r="B26" s="38"/>
      <c r="E26" s="32" t="s">
        <v>291</v>
      </c>
      <c r="J26" s="39"/>
    </row>
    <row r="27" spans="1:16">
      <c r="A27" s="30" t="s">
        <v>85</v>
      </c>
      <c r="B27" s="30">
        <v>4</v>
      </c>
      <c r="C27" s="31" t="s">
        <v>257</v>
      </c>
      <c r="D27" s="30" t="s">
        <v>87</v>
      </c>
      <c r="E27" s="32" t="s">
        <v>258</v>
      </c>
      <c r="F27" s="33" t="s">
        <v>170</v>
      </c>
      <c r="G27" s="34">
        <v>1113.25</v>
      </c>
      <c r="H27" s="35">
        <v>0</v>
      </c>
      <c r="I27" s="36">
        <f>ROUND(G27*H27,P4)</f>
        <v>0</v>
      </c>
      <c r="J27" s="30"/>
      <c r="O27" s="37">
        <f>I27*0.21</f>
        <v>0</v>
      </c>
      <c r="P27">
        <v>3</v>
      </c>
    </row>
    <row r="28" spans="1:16">
      <c r="A28" s="30" t="s">
        <v>90</v>
      </c>
      <c r="B28" s="38"/>
      <c r="E28" s="41" t="s">
        <v>87</v>
      </c>
      <c r="J28" s="39"/>
    </row>
    <row r="29" spans="1:16" ht="30">
      <c r="A29" s="30" t="s">
        <v>92</v>
      </c>
      <c r="B29" s="38"/>
      <c r="E29" s="40" t="s">
        <v>948</v>
      </c>
      <c r="J29" s="39"/>
    </row>
    <row r="30" spans="1:16">
      <c r="A30" s="30" t="s">
        <v>92</v>
      </c>
      <c r="B30" s="38"/>
      <c r="E30" s="40" t="s">
        <v>945</v>
      </c>
      <c r="J30" s="39"/>
    </row>
    <row r="31" spans="1:16" ht="240">
      <c r="A31" s="30" t="s">
        <v>95</v>
      </c>
      <c r="B31" s="38"/>
      <c r="E31" s="32" t="s">
        <v>261</v>
      </c>
      <c r="J31" s="39"/>
    </row>
    <row r="32" spans="1:16">
      <c r="A32" s="30" t="s">
        <v>85</v>
      </c>
      <c r="B32" s="30">
        <v>5</v>
      </c>
      <c r="C32" s="31" t="s">
        <v>305</v>
      </c>
      <c r="D32" s="30" t="s">
        <v>87</v>
      </c>
      <c r="E32" s="32" t="s">
        <v>306</v>
      </c>
      <c r="F32" s="33" t="s">
        <v>188</v>
      </c>
      <c r="G32" s="34">
        <v>3182</v>
      </c>
      <c r="H32" s="35">
        <v>0</v>
      </c>
      <c r="I32" s="36">
        <f>ROUND(G32*H32,P4)</f>
        <v>0</v>
      </c>
      <c r="J32" s="30"/>
      <c r="O32" s="37">
        <f>I32*0.21</f>
        <v>0</v>
      </c>
      <c r="P32">
        <v>3</v>
      </c>
    </row>
    <row r="33" spans="1:16">
      <c r="A33" s="30" t="s">
        <v>90</v>
      </c>
      <c r="B33" s="38"/>
      <c r="E33" s="41" t="s">
        <v>87</v>
      </c>
      <c r="J33" s="39"/>
    </row>
    <row r="34" spans="1:16" ht="30">
      <c r="A34" s="30" t="s">
        <v>92</v>
      </c>
      <c r="B34" s="38"/>
      <c r="E34" s="40" t="s">
        <v>307</v>
      </c>
      <c r="J34" s="39"/>
    </row>
    <row r="35" spans="1:16">
      <c r="A35" s="30" t="s">
        <v>92</v>
      </c>
      <c r="B35" s="38"/>
      <c r="E35" s="40" t="s">
        <v>920</v>
      </c>
      <c r="J35" s="39"/>
    </row>
    <row r="36" spans="1:16" ht="30">
      <c r="A36" s="30" t="s">
        <v>95</v>
      </c>
      <c r="B36" s="38"/>
      <c r="E36" s="32" t="s">
        <v>309</v>
      </c>
      <c r="J36" s="39"/>
    </row>
    <row r="37" spans="1:16">
      <c r="A37" s="30" t="s">
        <v>85</v>
      </c>
      <c r="B37" s="30">
        <v>6</v>
      </c>
      <c r="C37" s="31" t="s">
        <v>310</v>
      </c>
      <c r="D37" s="30" t="s">
        <v>87</v>
      </c>
      <c r="E37" s="32" t="s">
        <v>311</v>
      </c>
      <c r="F37" s="33" t="s">
        <v>188</v>
      </c>
      <c r="G37" s="34">
        <v>380</v>
      </c>
      <c r="H37" s="35">
        <v>0</v>
      </c>
      <c r="I37" s="36">
        <f>ROUND(G37*H37,P4)</f>
        <v>0</v>
      </c>
      <c r="J37" s="30"/>
      <c r="O37" s="37">
        <f>I37*0.21</f>
        <v>0</v>
      </c>
      <c r="P37">
        <v>3</v>
      </c>
    </row>
    <row r="38" spans="1:16" ht="30">
      <c r="A38" s="30" t="s">
        <v>90</v>
      </c>
      <c r="B38" s="38"/>
      <c r="E38" s="32" t="s">
        <v>312</v>
      </c>
      <c r="J38" s="39"/>
    </row>
    <row r="39" spans="1:16" ht="90">
      <c r="A39" s="30" t="s">
        <v>92</v>
      </c>
      <c r="B39" s="38"/>
      <c r="E39" s="40" t="s">
        <v>949</v>
      </c>
      <c r="J39" s="39"/>
    </row>
    <row r="40" spans="1:16">
      <c r="A40" s="30" t="s">
        <v>92</v>
      </c>
      <c r="B40" s="38"/>
      <c r="E40" s="40" t="s">
        <v>784</v>
      </c>
      <c r="J40" s="39"/>
    </row>
    <row r="41" spans="1:16">
      <c r="A41" s="30" t="s">
        <v>95</v>
      </c>
      <c r="B41" s="38"/>
      <c r="E41" s="32" t="s">
        <v>314</v>
      </c>
      <c r="J41" s="39"/>
    </row>
    <row r="42" spans="1:16">
      <c r="A42" s="24" t="s">
        <v>82</v>
      </c>
      <c r="B42" s="25"/>
      <c r="C42" s="26" t="s">
        <v>184</v>
      </c>
      <c r="D42" s="27"/>
      <c r="E42" s="24" t="s">
        <v>185</v>
      </c>
      <c r="F42" s="27"/>
      <c r="G42" s="27"/>
      <c r="H42" s="27"/>
      <c r="I42" s="28">
        <f>SUMIFS(I43:I52,A43:A52,"P")</f>
        <v>0</v>
      </c>
      <c r="J42" s="29"/>
    </row>
    <row r="43" spans="1:16">
      <c r="A43" s="30" t="s">
        <v>85</v>
      </c>
      <c r="B43" s="30">
        <v>7</v>
      </c>
      <c r="C43" s="31" t="s">
        <v>315</v>
      </c>
      <c r="D43" s="30" t="s">
        <v>87</v>
      </c>
      <c r="E43" s="32" t="s">
        <v>316</v>
      </c>
      <c r="F43" s="33" t="s">
        <v>188</v>
      </c>
      <c r="G43" s="34">
        <v>950</v>
      </c>
      <c r="H43" s="35">
        <v>0</v>
      </c>
      <c r="I43" s="36">
        <f>ROUND(G43*H43,P4)</f>
        <v>0</v>
      </c>
      <c r="J43" s="30"/>
      <c r="O43" s="37">
        <f>I43*0.21</f>
        <v>0</v>
      </c>
      <c r="P43">
        <v>3</v>
      </c>
    </row>
    <row r="44" spans="1:16">
      <c r="A44" s="30" t="s">
        <v>90</v>
      </c>
      <c r="B44" s="38"/>
      <c r="E44" s="41" t="s">
        <v>87</v>
      </c>
      <c r="J44" s="39"/>
    </row>
    <row r="45" spans="1:16" ht="45">
      <c r="A45" s="30" t="s">
        <v>92</v>
      </c>
      <c r="B45" s="38"/>
      <c r="E45" s="40" t="s">
        <v>950</v>
      </c>
      <c r="J45" s="39"/>
    </row>
    <row r="46" spans="1:16">
      <c r="A46" s="30" t="s">
        <v>92</v>
      </c>
      <c r="B46" s="38"/>
      <c r="E46" s="40" t="s">
        <v>782</v>
      </c>
      <c r="J46" s="39"/>
    </row>
    <row r="47" spans="1:16" ht="45">
      <c r="A47" s="30" t="s">
        <v>95</v>
      </c>
      <c r="B47" s="38"/>
      <c r="E47" s="32" t="s">
        <v>319</v>
      </c>
      <c r="J47" s="39"/>
    </row>
    <row r="48" spans="1:16">
      <c r="A48" s="30" t="s">
        <v>85</v>
      </c>
      <c r="B48" s="30">
        <v>8</v>
      </c>
      <c r="C48" s="31" t="s">
        <v>320</v>
      </c>
      <c r="D48" s="30" t="s">
        <v>87</v>
      </c>
      <c r="E48" s="32" t="s">
        <v>321</v>
      </c>
      <c r="F48" s="33" t="s">
        <v>230</v>
      </c>
      <c r="G48" s="34">
        <v>380</v>
      </c>
      <c r="H48" s="35">
        <v>0</v>
      </c>
      <c r="I48" s="36">
        <f>ROUND(G48*H48,P4)</f>
        <v>0</v>
      </c>
      <c r="J48" s="30"/>
      <c r="O48" s="37">
        <f>I48*0.21</f>
        <v>0</v>
      </c>
      <c r="P48">
        <v>3</v>
      </c>
    </row>
    <row r="49" spans="1:16">
      <c r="A49" s="30" t="s">
        <v>90</v>
      </c>
      <c r="B49" s="38"/>
      <c r="E49" s="41" t="s">
        <v>87</v>
      </c>
      <c r="J49" s="39"/>
    </row>
    <row r="50" spans="1:16" ht="45">
      <c r="A50" s="30" t="s">
        <v>92</v>
      </c>
      <c r="B50" s="38"/>
      <c r="E50" s="40" t="s">
        <v>951</v>
      </c>
      <c r="J50" s="39"/>
    </row>
    <row r="51" spans="1:16">
      <c r="A51" s="30" t="s">
        <v>92</v>
      </c>
      <c r="B51" s="38"/>
      <c r="E51" s="40" t="s">
        <v>784</v>
      </c>
      <c r="J51" s="39"/>
    </row>
    <row r="52" spans="1:16" ht="195">
      <c r="A52" s="30" t="s">
        <v>95</v>
      </c>
      <c r="B52" s="38"/>
      <c r="E52" s="32" t="s">
        <v>324</v>
      </c>
      <c r="J52" s="39"/>
    </row>
    <row r="53" spans="1:16">
      <c r="A53" s="24" t="s">
        <v>82</v>
      </c>
      <c r="B53" s="25"/>
      <c r="C53" s="26" t="s">
        <v>325</v>
      </c>
      <c r="D53" s="27"/>
      <c r="E53" s="24" t="s">
        <v>326</v>
      </c>
      <c r="F53" s="27"/>
      <c r="G53" s="27"/>
      <c r="H53" s="27"/>
      <c r="I53" s="28">
        <f>SUMIFS(I54:I98,A54:A98,"P")</f>
        <v>0</v>
      </c>
      <c r="J53" s="29"/>
    </row>
    <row r="54" spans="1:16">
      <c r="A54" s="30" t="s">
        <v>85</v>
      </c>
      <c r="B54" s="30">
        <v>9</v>
      </c>
      <c r="C54" s="31" t="s">
        <v>327</v>
      </c>
      <c r="D54" s="30" t="s">
        <v>87</v>
      </c>
      <c r="E54" s="32" t="s">
        <v>328</v>
      </c>
      <c r="F54" s="33" t="s">
        <v>188</v>
      </c>
      <c r="G54" s="34">
        <v>3106</v>
      </c>
      <c r="H54" s="35">
        <v>0</v>
      </c>
      <c r="I54" s="36">
        <f>ROUND(G54*H54,P4)</f>
        <v>0</v>
      </c>
      <c r="J54" s="30"/>
      <c r="O54" s="37">
        <f>I54*0.21</f>
        <v>0</v>
      </c>
      <c r="P54">
        <v>3</v>
      </c>
    </row>
    <row r="55" spans="1:16">
      <c r="A55" s="30" t="s">
        <v>90</v>
      </c>
      <c r="B55" s="38"/>
      <c r="E55" s="41" t="s">
        <v>87</v>
      </c>
      <c r="J55" s="39"/>
    </row>
    <row r="56" spans="1:16" ht="75">
      <c r="A56" s="30" t="s">
        <v>92</v>
      </c>
      <c r="B56" s="38"/>
      <c r="E56" s="40" t="s">
        <v>952</v>
      </c>
      <c r="J56" s="39"/>
    </row>
    <row r="57" spans="1:16">
      <c r="A57" s="30" t="s">
        <v>92</v>
      </c>
      <c r="B57" s="38"/>
      <c r="E57" s="40" t="s">
        <v>953</v>
      </c>
      <c r="J57" s="39"/>
    </row>
    <row r="58" spans="1:16" ht="150">
      <c r="A58" s="30" t="s">
        <v>95</v>
      </c>
      <c r="B58" s="38"/>
      <c r="E58" s="32" t="s">
        <v>331</v>
      </c>
      <c r="J58" s="39"/>
    </row>
    <row r="59" spans="1:16">
      <c r="A59" s="30" t="s">
        <v>85</v>
      </c>
      <c r="B59" s="30">
        <v>10</v>
      </c>
      <c r="C59" s="31" t="s">
        <v>334</v>
      </c>
      <c r="D59" s="30" t="s">
        <v>87</v>
      </c>
      <c r="E59" s="32" t="s">
        <v>335</v>
      </c>
      <c r="F59" s="33" t="s">
        <v>188</v>
      </c>
      <c r="G59" s="34">
        <v>3182</v>
      </c>
      <c r="H59" s="35">
        <v>0</v>
      </c>
      <c r="I59" s="36">
        <f>ROUND(G59*H59,P4)</f>
        <v>0</v>
      </c>
      <c r="J59" s="30"/>
      <c r="O59" s="37">
        <f>I59*0.21</f>
        <v>0</v>
      </c>
      <c r="P59">
        <v>3</v>
      </c>
    </row>
    <row r="60" spans="1:16">
      <c r="A60" s="30" t="s">
        <v>90</v>
      </c>
      <c r="B60" s="38"/>
      <c r="E60" s="32" t="s">
        <v>336</v>
      </c>
      <c r="J60" s="39"/>
    </row>
    <row r="61" spans="1:16" ht="75">
      <c r="A61" s="30" t="s">
        <v>92</v>
      </c>
      <c r="B61" s="38"/>
      <c r="E61" s="40" t="s">
        <v>954</v>
      </c>
      <c r="J61" s="39"/>
    </row>
    <row r="62" spans="1:16">
      <c r="A62" s="30" t="s">
        <v>92</v>
      </c>
      <c r="B62" s="38"/>
      <c r="E62" s="40" t="s">
        <v>920</v>
      </c>
      <c r="J62" s="39"/>
    </row>
    <row r="63" spans="1:16" ht="60">
      <c r="A63" s="30" t="s">
        <v>95</v>
      </c>
      <c r="B63" s="38"/>
      <c r="E63" s="32" t="s">
        <v>338</v>
      </c>
      <c r="J63" s="39"/>
    </row>
    <row r="64" spans="1:16">
      <c r="A64" s="30" t="s">
        <v>85</v>
      </c>
      <c r="B64" s="30">
        <v>11</v>
      </c>
      <c r="C64" s="31" t="s">
        <v>340</v>
      </c>
      <c r="D64" s="30" t="s">
        <v>87</v>
      </c>
      <c r="E64" s="32" t="s">
        <v>341</v>
      </c>
      <c r="F64" s="33" t="s">
        <v>188</v>
      </c>
      <c r="G64" s="34">
        <v>380</v>
      </c>
      <c r="H64" s="35">
        <v>0</v>
      </c>
      <c r="I64" s="36">
        <f>ROUND(G64*H64,P4)</f>
        <v>0</v>
      </c>
      <c r="J64" s="30"/>
      <c r="O64" s="37">
        <f>I64*0.21</f>
        <v>0</v>
      </c>
      <c r="P64">
        <v>3</v>
      </c>
    </row>
    <row r="65" spans="1:16">
      <c r="A65" s="30" t="s">
        <v>90</v>
      </c>
      <c r="B65" s="38"/>
      <c r="E65" s="41" t="s">
        <v>87</v>
      </c>
      <c r="J65" s="39"/>
    </row>
    <row r="66" spans="1:16" ht="30">
      <c r="A66" s="30" t="s">
        <v>92</v>
      </c>
      <c r="B66" s="38"/>
      <c r="E66" s="40" t="s">
        <v>955</v>
      </c>
      <c r="J66" s="39"/>
    </row>
    <row r="67" spans="1:16">
      <c r="A67" s="30" t="s">
        <v>92</v>
      </c>
      <c r="B67" s="38"/>
      <c r="E67" s="40" t="s">
        <v>784</v>
      </c>
      <c r="J67" s="39"/>
    </row>
    <row r="68" spans="1:16" ht="120">
      <c r="A68" s="30" t="s">
        <v>95</v>
      </c>
      <c r="B68" s="38"/>
      <c r="E68" s="32" t="s">
        <v>343</v>
      </c>
      <c r="J68" s="39"/>
    </row>
    <row r="69" spans="1:16">
      <c r="A69" s="30" t="s">
        <v>85</v>
      </c>
      <c r="B69" s="30">
        <v>12</v>
      </c>
      <c r="C69" s="31" t="s">
        <v>344</v>
      </c>
      <c r="D69" s="30" t="s">
        <v>87</v>
      </c>
      <c r="E69" s="32" t="s">
        <v>345</v>
      </c>
      <c r="F69" s="33" t="s">
        <v>188</v>
      </c>
      <c r="G69" s="34">
        <v>2954</v>
      </c>
      <c r="H69" s="35">
        <v>0</v>
      </c>
      <c r="I69" s="36">
        <f>ROUND(G69*H69,P4)</f>
        <v>0</v>
      </c>
      <c r="J69" s="30"/>
      <c r="O69" s="37">
        <f>I69*0.21</f>
        <v>0</v>
      </c>
      <c r="P69">
        <v>3</v>
      </c>
    </row>
    <row r="70" spans="1:16" ht="60">
      <c r="A70" s="30" t="s">
        <v>90</v>
      </c>
      <c r="B70" s="38"/>
      <c r="E70" s="32" t="s">
        <v>346</v>
      </c>
      <c r="J70" s="39"/>
    </row>
    <row r="71" spans="1:16">
      <c r="A71" s="30" t="s">
        <v>92</v>
      </c>
      <c r="B71" s="38"/>
      <c r="E71" s="40" t="s">
        <v>347</v>
      </c>
      <c r="J71" s="39"/>
    </row>
    <row r="72" spans="1:16">
      <c r="A72" s="30" t="s">
        <v>92</v>
      </c>
      <c r="B72" s="38"/>
      <c r="E72" s="40" t="s">
        <v>956</v>
      </c>
      <c r="J72" s="39"/>
    </row>
    <row r="73" spans="1:16" ht="75">
      <c r="A73" s="30" t="s">
        <v>95</v>
      </c>
      <c r="B73" s="38"/>
      <c r="E73" s="32" t="s">
        <v>349</v>
      </c>
      <c r="J73" s="39"/>
    </row>
    <row r="74" spans="1:16">
      <c r="A74" s="30" t="s">
        <v>85</v>
      </c>
      <c r="B74" s="30">
        <v>13</v>
      </c>
      <c r="C74" s="31" t="s">
        <v>350</v>
      </c>
      <c r="D74" s="30" t="s">
        <v>87</v>
      </c>
      <c r="E74" s="32" t="s">
        <v>351</v>
      </c>
      <c r="F74" s="33" t="s">
        <v>188</v>
      </c>
      <c r="G74" s="34">
        <v>2840</v>
      </c>
      <c r="H74" s="35">
        <v>0</v>
      </c>
      <c r="I74" s="36">
        <f>ROUND(G74*H74,P4)</f>
        <v>0</v>
      </c>
      <c r="J74" s="30"/>
      <c r="O74" s="37">
        <f>I74*0.21</f>
        <v>0</v>
      </c>
      <c r="P74">
        <v>3</v>
      </c>
    </row>
    <row r="75" spans="1:16" ht="60">
      <c r="A75" s="30" t="s">
        <v>90</v>
      </c>
      <c r="B75" s="38"/>
      <c r="E75" s="32" t="s">
        <v>352</v>
      </c>
      <c r="J75" s="39"/>
    </row>
    <row r="76" spans="1:16">
      <c r="A76" s="30" t="s">
        <v>92</v>
      </c>
      <c r="B76" s="38"/>
      <c r="E76" s="40" t="s">
        <v>347</v>
      </c>
      <c r="J76" s="39"/>
    </row>
    <row r="77" spans="1:16">
      <c r="A77" s="30" t="s">
        <v>92</v>
      </c>
      <c r="B77" s="38"/>
      <c r="E77" s="40" t="s">
        <v>957</v>
      </c>
      <c r="J77" s="39"/>
    </row>
    <row r="78" spans="1:16" ht="75">
      <c r="A78" s="30" t="s">
        <v>95</v>
      </c>
      <c r="B78" s="38"/>
      <c r="E78" s="32" t="s">
        <v>349</v>
      </c>
      <c r="J78" s="39"/>
    </row>
    <row r="79" spans="1:16">
      <c r="A79" s="30" t="s">
        <v>85</v>
      </c>
      <c r="B79" s="30">
        <v>14</v>
      </c>
      <c r="C79" s="31" t="s">
        <v>354</v>
      </c>
      <c r="D79" s="30" t="s">
        <v>87</v>
      </c>
      <c r="E79" s="32" t="s">
        <v>355</v>
      </c>
      <c r="F79" s="33" t="s">
        <v>188</v>
      </c>
      <c r="G79" s="34">
        <v>2893.2</v>
      </c>
      <c r="H79" s="35">
        <v>0</v>
      </c>
      <c r="I79" s="36">
        <f>ROUND(G79*H79,P4)</f>
        <v>0</v>
      </c>
      <c r="J79" s="30"/>
      <c r="O79" s="37">
        <f>I79*0.21</f>
        <v>0</v>
      </c>
      <c r="P79">
        <v>3</v>
      </c>
    </row>
    <row r="80" spans="1:16" ht="60">
      <c r="A80" s="30" t="s">
        <v>90</v>
      </c>
      <c r="B80" s="38"/>
      <c r="E80" s="32" t="s">
        <v>356</v>
      </c>
      <c r="J80" s="39"/>
    </row>
    <row r="81" spans="1:16">
      <c r="A81" s="30" t="s">
        <v>92</v>
      </c>
      <c r="B81" s="38"/>
      <c r="E81" s="40" t="s">
        <v>347</v>
      </c>
      <c r="J81" s="39"/>
    </row>
    <row r="82" spans="1:16">
      <c r="A82" s="30" t="s">
        <v>92</v>
      </c>
      <c r="B82" s="38"/>
      <c r="E82" s="40" t="s">
        <v>958</v>
      </c>
      <c r="J82" s="39"/>
    </row>
    <row r="83" spans="1:16" ht="75">
      <c r="A83" s="30" t="s">
        <v>95</v>
      </c>
      <c r="B83" s="38"/>
      <c r="E83" s="32" t="s">
        <v>349</v>
      </c>
      <c r="J83" s="39"/>
    </row>
    <row r="84" spans="1:16">
      <c r="A84" s="30" t="s">
        <v>85</v>
      </c>
      <c r="B84" s="30">
        <v>15</v>
      </c>
      <c r="C84" s="31" t="s">
        <v>358</v>
      </c>
      <c r="D84" s="30" t="s">
        <v>87</v>
      </c>
      <c r="E84" s="32" t="s">
        <v>359</v>
      </c>
      <c r="F84" s="33" t="s">
        <v>188</v>
      </c>
      <c r="G84" s="34">
        <v>2840</v>
      </c>
      <c r="H84" s="35">
        <v>0</v>
      </c>
      <c r="I84" s="36">
        <f>ROUND(G84*H84,P4)</f>
        <v>0</v>
      </c>
      <c r="J84" s="30"/>
      <c r="O84" s="37">
        <f>I84*0.21</f>
        <v>0</v>
      </c>
      <c r="P84">
        <v>3</v>
      </c>
    </row>
    <row r="85" spans="1:16">
      <c r="A85" s="30" t="s">
        <v>90</v>
      </c>
      <c r="B85" s="38"/>
      <c r="E85" s="32" t="s">
        <v>360</v>
      </c>
      <c r="J85" s="39"/>
    </row>
    <row r="86" spans="1:16" ht="30">
      <c r="A86" s="30" t="s">
        <v>92</v>
      </c>
      <c r="B86" s="38"/>
      <c r="E86" s="40" t="s">
        <v>959</v>
      </c>
      <c r="J86" s="39"/>
    </row>
    <row r="87" spans="1:16">
      <c r="A87" s="30" t="s">
        <v>92</v>
      </c>
      <c r="B87" s="38"/>
      <c r="E87" s="40" t="s">
        <v>957</v>
      </c>
      <c r="J87" s="39"/>
    </row>
    <row r="88" spans="1:16" ht="165">
      <c r="A88" s="30" t="s">
        <v>95</v>
      </c>
      <c r="B88" s="38"/>
      <c r="E88" s="32" t="s">
        <v>362</v>
      </c>
      <c r="J88" s="39"/>
    </row>
    <row r="89" spans="1:16">
      <c r="A89" s="30" t="s">
        <v>85</v>
      </c>
      <c r="B89" s="30">
        <v>16</v>
      </c>
      <c r="C89" s="31" t="s">
        <v>363</v>
      </c>
      <c r="D89" s="30" t="s">
        <v>87</v>
      </c>
      <c r="E89" s="32" t="s">
        <v>364</v>
      </c>
      <c r="F89" s="33" t="s">
        <v>188</v>
      </c>
      <c r="G89" s="34">
        <v>2893.2</v>
      </c>
      <c r="H89" s="35">
        <v>0</v>
      </c>
      <c r="I89" s="36">
        <f>ROUND(G89*H89,P4)</f>
        <v>0</v>
      </c>
      <c r="J89" s="30"/>
      <c r="O89" s="37">
        <f>I89*0.21</f>
        <v>0</v>
      </c>
      <c r="P89">
        <v>3</v>
      </c>
    </row>
    <row r="90" spans="1:16">
      <c r="A90" s="30" t="s">
        <v>90</v>
      </c>
      <c r="B90" s="38"/>
      <c r="E90" s="32" t="s">
        <v>365</v>
      </c>
      <c r="J90" s="39"/>
    </row>
    <row r="91" spans="1:16" ht="75">
      <c r="A91" s="30" t="s">
        <v>92</v>
      </c>
      <c r="B91" s="38"/>
      <c r="E91" s="40" t="s">
        <v>960</v>
      </c>
      <c r="J91" s="39"/>
    </row>
    <row r="92" spans="1:16">
      <c r="A92" s="30" t="s">
        <v>92</v>
      </c>
      <c r="B92" s="38"/>
      <c r="E92" s="40" t="s">
        <v>958</v>
      </c>
      <c r="J92" s="39"/>
    </row>
    <row r="93" spans="1:16" ht="165">
      <c r="A93" s="30" t="s">
        <v>95</v>
      </c>
      <c r="B93" s="38"/>
      <c r="E93" s="32" t="s">
        <v>362</v>
      </c>
      <c r="J93" s="39"/>
    </row>
    <row r="94" spans="1:16">
      <c r="A94" s="30" t="s">
        <v>85</v>
      </c>
      <c r="B94" s="30">
        <v>17</v>
      </c>
      <c r="C94" s="31" t="s">
        <v>367</v>
      </c>
      <c r="D94" s="30" t="s">
        <v>87</v>
      </c>
      <c r="E94" s="32" t="s">
        <v>368</v>
      </c>
      <c r="F94" s="33" t="s">
        <v>188</v>
      </c>
      <c r="G94" s="34">
        <v>2954</v>
      </c>
      <c r="H94" s="35">
        <v>0</v>
      </c>
      <c r="I94" s="36">
        <f>ROUND(G94*H94,P4)</f>
        <v>0</v>
      </c>
      <c r="J94" s="30"/>
      <c r="O94" s="37">
        <f>I94*0.21</f>
        <v>0</v>
      </c>
      <c r="P94">
        <v>3</v>
      </c>
    </row>
    <row r="95" spans="1:16">
      <c r="A95" s="30" t="s">
        <v>90</v>
      </c>
      <c r="B95" s="38"/>
      <c r="E95" s="32" t="s">
        <v>369</v>
      </c>
      <c r="J95" s="39"/>
    </row>
    <row r="96" spans="1:16" ht="75">
      <c r="A96" s="30" t="s">
        <v>92</v>
      </c>
      <c r="B96" s="38"/>
      <c r="E96" s="40" t="s">
        <v>961</v>
      </c>
      <c r="J96" s="39"/>
    </row>
    <row r="97" spans="1:16">
      <c r="A97" s="30" t="s">
        <v>92</v>
      </c>
      <c r="B97" s="38"/>
      <c r="E97" s="40" t="s">
        <v>956</v>
      </c>
      <c r="J97" s="39"/>
    </row>
    <row r="98" spans="1:16" ht="165">
      <c r="A98" s="30" t="s">
        <v>95</v>
      </c>
      <c r="B98" s="38"/>
      <c r="E98" s="32" t="s">
        <v>362</v>
      </c>
      <c r="J98" s="39"/>
    </row>
    <row r="99" spans="1:16">
      <c r="A99" s="24" t="s">
        <v>82</v>
      </c>
      <c r="B99" s="25"/>
      <c r="C99" s="26" t="s">
        <v>262</v>
      </c>
      <c r="D99" s="27"/>
      <c r="E99" s="24" t="s">
        <v>263</v>
      </c>
      <c r="F99" s="27"/>
      <c r="G99" s="27"/>
      <c r="H99" s="27"/>
      <c r="I99" s="28">
        <f>SUMIFS(I100:I104,A100:A104,"P")</f>
        <v>0</v>
      </c>
      <c r="J99" s="29"/>
    </row>
    <row r="100" spans="1:16">
      <c r="A100" s="30" t="s">
        <v>85</v>
      </c>
      <c r="B100" s="30">
        <v>18</v>
      </c>
      <c r="C100" s="31" t="s">
        <v>442</v>
      </c>
      <c r="D100" s="30" t="s">
        <v>87</v>
      </c>
      <c r="E100" s="32" t="s">
        <v>443</v>
      </c>
      <c r="F100" s="33" t="s">
        <v>230</v>
      </c>
      <c r="G100" s="34">
        <v>14</v>
      </c>
      <c r="H100" s="35">
        <v>0</v>
      </c>
      <c r="I100" s="36">
        <f>ROUND(G100*H100,P4)</f>
        <v>0</v>
      </c>
      <c r="J100" s="30"/>
      <c r="O100" s="37">
        <f>I100*0.21</f>
        <v>0</v>
      </c>
      <c r="P100">
        <v>3</v>
      </c>
    </row>
    <row r="101" spans="1:16">
      <c r="A101" s="30" t="s">
        <v>90</v>
      </c>
      <c r="B101" s="38"/>
      <c r="E101" s="32" t="s">
        <v>444</v>
      </c>
      <c r="J101" s="39"/>
    </row>
    <row r="102" spans="1:16" ht="45">
      <c r="A102" s="30" t="s">
        <v>92</v>
      </c>
      <c r="B102" s="38"/>
      <c r="E102" s="40" t="s">
        <v>962</v>
      </c>
      <c r="J102" s="39"/>
    </row>
    <row r="103" spans="1:16">
      <c r="A103" s="30" t="s">
        <v>92</v>
      </c>
      <c r="B103" s="38"/>
      <c r="E103" s="40" t="s">
        <v>573</v>
      </c>
      <c r="J103" s="39"/>
    </row>
    <row r="104" spans="1:16" ht="45">
      <c r="A104" s="30" t="s">
        <v>95</v>
      </c>
      <c r="B104" s="42"/>
      <c r="C104" s="43"/>
      <c r="D104" s="43"/>
      <c r="E104" s="32" t="s">
        <v>446</v>
      </c>
      <c r="F104" s="43"/>
      <c r="G104" s="43"/>
      <c r="H104" s="43"/>
      <c r="I104" s="43"/>
      <c r="J104" s="44"/>
    </row>
  </sheetData>
  <sheetProtection algorithmName="SHA-512" hashValue="4z3pzoxXB+YBWzX+FQo8risvg/V3jLJOcqLBVFTU15WELnQHriJNoryItkQqiwEDkyqfxP3m/x6Abocf71ETZw==" saltValue="SOwoFOArG2rs4kc++jidNWiT1xxb8IMZsqUXp/ajAvBAYvfC0JJrQRbH2cDqydAPthM3VzLUvyt2jeUV6HfkAQ==" spinCount="100000" sheet="1" objects="1" scenarios="1"/>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 right="0" top="0" bottom="0" header="0" footer="0"/>
  <pageSetup fitToHeight="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41"/>
  <sheetViews>
    <sheetView topLeftCell="B1"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13</v>
      </c>
      <c r="I3" s="19">
        <f>SUMIFS(I9:I41,A9:A41,"SD")</f>
        <v>0</v>
      </c>
      <c r="J3" s="15"/>
      <c r="O3">
        <v>0</v>
      </c>
      <c r="P3">
        <v>2</v>
      </c>
    </row>
    <row r="4" spans="1:16">
      <c r="A4" s="3" t="s">
        <v>69</v>
      </c>
      <c r="B4" s="16" t="s">
        <v>155</v>
      </c>
      <c r="C4" s="48" t="s">
        <v>156</v>
      </c>
      <c r="D4" s="49"/>
      <c r="E4" s="17" t="s">
        <v>157</v>
      </c>
      <c r="F4" s="3"/>
      <c r="G4" s="3"/>
      <c r="H4" s="3"/>
      <c r="I4" s="3"/>
      <c r="J4" s="15"/>
      <c r="O4">
        <v>0.12</v>
      </c>
      <c r="P4">
        <v>2</v>
      </c>
    </row>
    <row r="5" spans="1:16">
      <c r="A5" s="3" t="s">
        <v>158</v>
      </c>
      <c r="B5" s="16" t="s">
        <v>70</v>
      </c>
      <c r="C5" s="48" t="s">
        <v>13</v>
      </c>
      <c r="D5" s="49"/>
      <c r="E5" s="17" t="s">
        <v>14</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SUMIFS(I10:I14,A10:A14,"P")</f>
        <v>0</v>
      </c>
      <c r="J9" s="29"/>
    </row>
    <row r="10" spans="1:16">
      <c r="A10" s="30" t="s">
        <v>85</v>
      </c>
      <c r="B10" s="30">
        <v>1</v>
      </c>
      <c r="C10" s="31" t="s">
        <v>159</v>
      </c>
      <c r="D10" s="30" t="s">
        <v>87</v>
      </c>
      <c r="E10" s="32" t="s">
        <v>160</v>
      </c>
      <c r="F10" s="33" t="s">
        <v>161</v>
      </c>
      <c r="G10" s="34">
        <v>5387.58</v>
      </c>
      <c r="H10" s="35">
        <v>0</v>
      </c>
      <c r="I10" s="36">
        <f>ROUND(G10*H10,P4)</f>
        <v>0</v>
      </c>
      <c r="J10" s="30"/>
      <c r="O10" s="37">
        <f>I10*0.21</f>
        <v>0</v>
      </c>
      <c r="P10">
        <v>3</v>
      </c>
    </row>
    <row r="11" spans="1:16" ht="30">
      <c r="A11" s="30" t="s">
        <v>90</v>
      </c>
      <c r="B11" s="38"/>
      <c r="E11" s="32" t="s">
        <v>162</v>
      </c>
      <c r="J11" s="39"/>
    </row>
    <row r="12" spans="1:16">
      <c r="A12" s="30" t="s">
        <v>92</v>
      </c>
      <c r="B12" s="38"/>
      <c r="E12" s="40" t="s">
        <v>163</v>
      </c>
      <c r="J12" s="39"/>
    </row>
    <row r="13" spans="1:16">
      <c r="A13" s="30" t="s">
        <v>92</v>
      </c>
      <c r="B13" s="38"/>
      <c r="E13" s="40" t="s">
        <v>164</v>
      </c>
      <c r="J13" s="39"/>
    </row>
    <row r="14" spans="1:16" ht="30">
      <c r="A14" s="30" t="s">
        <v>95</v>
      </c>
      <c r="B14" s="38"/>
      <c r="E14" s="32" t="s">
        <v>165</v>
      </c>
      <c r="J14" s="39"/>
    </row>
    <row r="15" spans="1:16">
      <c r="A15" s="24" t="s">
        <v>82</v>
      </c>
      <c r="B15" s="25"/>
      <c r="C15" s="26" t="s">
        <v>166</v>
      </c>
      <c r="D15" s="27"/>
      <c r="E15" s="24" t="s">
        <v>167</v>
      </c>
      <c r="F15" s="27"/>
      <c r="G15" s="27"/>
      <c r="H15" s="27"/>
      <c r="I15" s="28">
        <f>SUMIFS(I16:I35,A16:A35,"P")</f>
        <v>0</v>
      </c>
      <c r="J15" s="29"/>
    </row>
    <row r="16" spans="1:16" ht="30">
      <c r="A16" s="30" t="s">
        <v>85</v>
      </c>
      <c r="B16" s="30">
        <v>2</v>
      </c>
      <c r="C16" s="31" t="s">
        <v>168</v>
      </c>
      <c r="D16" s="30" t="s">
        <v>87</v>
      </c>
      <c r="E16" s="32" t="s">
        <v>169</v>
      </c>
      <c r="F16" s="33" t="s">
        <v>170</v>
      </c>
      <c r="G16" s="34">
        <v>2091.65</v>
      </c>
      <c r="H16" s="35">
        <v>0</v>
      </c>
      <c r="I16" s="36">
        <f>ROUND(G16*H16,P4)</f>
        <v>0</v>
      </c>
      <c r="J16" s="30"/>
      <c r="O16" s="37">
        <f>I16*0.21</f>
        <v>0</v>
      </c>
      <c r="P16">
        <v>3</v>
      </c>
    </row>
    <row r="17" spans="1:16">
      <c r="A17" s="30" t="s">
        <v>90</v>
      </c>
      <c r="B17" s="38"/>
      <c r="E17" s="41" t="s">
        <v>87</v>
      </c>
      <c r="J17" s="39"/>
    </row>
    <row r="18" spans="1:16" ht="45">
      <c r="A18" s="30" t="s">
        <v>92</v>
      </c>
      <c r="B18" s="38"/>
      <c r="E18" s="40" t="s">
        <v>171</v>
      </c>
      <c r="J18" s="39"/>
    </row>
    <row r="19" spans="1:16">
      <c r="A19" s="30" t="s">
        <v>92</v>
      </c>
      <c r="B19" s="38"/>
      <c r="E19" s="40" t="s">
        <v>172</v>
      </c>
      <c r="J19" s="39"/>
    </row>
    <row r="20" spans="1:16" ht="409.5">
      <c r="A20" s="30" t="s">
        <v>95</v>
      </c>
      <c r="B20" s="38"/>
      <c r="E20" s="32" t="s">
        <v>173</v>
      </c>
      <c r="J20" s="39"/>
    </row>
    <row r="21" spans="1:16" ht="30">
      <c r="A21" s="30" t="s">
        <v>85</v>
      </c>
      <c r="B21" s="30">
        <v>3</v>
      </c>
      <c r="C21" s="31" t="s">
        <v>168</v>
      </c>
      <c r="D21" s="30" t="s">
        <v>121</v>
      </c>
      <c r="E21" s="32" t="s">
        <v>169</v>
      </c>
      <c r="F21" s="33" t="s">
        <v>170</v>
      </c>
      <c r="G21" s="34">
        <v>901.45</v>
      </c>
      <c r="H21" s="35">
        <v>0</v>
      </c>
      <c r="I21" s="36">
        <f>ROUND(G21*H21,P4)</f>
        <v>0</v>
      </c>
      <c r="J21" s="30"/>
      <c r="O21" s="37">
        <f>I21*0.21</f>
        <v>0</v>
      </c>
      <c r="P21">
        <v>3</v>
      </c>
    </row>
    <row r="22" spans="1:16" ht="240">
      <c r="A22" s="30" t="s">
        <v>90</v>
      </c>
      <c r="B22" s="38"/>
      <c r="E22" s="32" t="s">
        <v>174</v>
      </c>
      <c r="J22" s="39"/>
    </row>
    <row r="23" spans="1:16" ht="300">
      <c r="A23" s="30" t="s">
        <v>92</v>
      </c>
      <c r="B23" s="38"/>
      <c r="E23" s="40" t="s">
        <v>175</v>
      </c>
      <c r="J23" s="39"/>
    </row>
    <row r="24" spans="1:16">
      <c r="A24" s="30" t="s">
        <v>92</v>
      </c>
      <c r="B24" s="38"/>
      <c r="E24" s="40" t="s">
        <v>176</v>
      </c>
      <c r="J24" s="39"/>
    </row>
    <row r="25" spans="1:16" ht="409.5">
      <c r="A25" s="30" t="s">
        <v>95</v>
      </c>
      <c r="B25" s="38"/>
      <c r="E25" s="32" t="s">
        <v>173</v>
      </c>
      <c r="J25" s="39"/>
    </row>
    <row r="26" spans="1:16" ht="30">
      <c r="A26" s="30" t="s">
        <v>85</v>
      </c>
      <c r="B26" s="30">
        <v>4</v>
      </c>
      <c r="C26" s="31" t="s">
        <v>177</v>
      </c>
      <c r="D26" s="30" t="s">
        <v>87</v>
      </c>
      <c r="E26" s="32" t="s">
        <v>178</v>
      </c>
      <c r="F26" s="33" t="s">
        <v>170</v>
      </c>
      <c r="G26" s="34">
        <v>2091.65</v>
      </c>
      <c r="H26" s="35">
        <v>0</v>
      </c>
      <c r="I26" s="36">
        <f>ROUND(G26*H26,P4)</f>
        <v>0</v>
      </c>
      <c r="J26" s="30"/>
      <c r="O26" s="37">
        <f>I26*0.21</f>
        <v>0</v>
      </c>
      <c r="P26">
        <v>3</v>
      </c>
    </row>
    <row r="27" spans="1:16">
      <c r="A27" s="30" t="s">
        <v>90</v>
      </c>
      <c r="B27" s="38"/>
      <c r="E27" s="32" t="s">
        <v>179</v>
      </c>
      <c r="J27" s="39"/>
    </row>
    <row r="28" spans="1:16" ht="135">
      <c r="A28" s="30" t="s">
        <v>92</v>
      </c>
      <c r="B28" s="38"/>
      <c r="E28" s="40" t="s">
        <v>180</v>
      </c>
      <c r="J28" s="39"/>
    </row>
    <row r="29" spans="1:16">
      <c r="A29" s="30" t="s">
        <v>92</v>
      </c>
      <c r="B29" s="38"/>
      <c r="E29" s="40" t="s">
        <v>172</v>
      </c>
      <c r="J29" s="39"/>
    </row>
    <row r="30" spans="1:16" ht="375">
      <c r="A30" s="30" t="s">
        <v>95</v>
      </c>
      <c r="B30" s="38"/>
      <c r="E30" s="32" t="s">
        <v>181</v>
      </c>
      <c r="J30" s="39"/>
    </row>
    <row r="31" spans="1:16" ht="30">
      <c r="A31" s="30" t="s">
        <v>85</v>
      </c>
      <c r="B31" s="30">
        <v>5</v>
      </c>
      <c r="C31" s="31" t="s">
        <v>177</v>
      </c>
      <c r="D31" s="30" t="s">
        <v>121</v>
      </c>
      <c r="E31" s="32" t="s">
        <v>178</v>
      </c>
      <c r="F31" s="33" t="s">
        <v>170</v>
      </c>
      <c r="G31" s="34">
        <v>901.45</v>
      </c>
      <c r="H31" s="35">
        <v>0</v>
      </c>
      <c r="I31" s="36">
        <f>ROUND(G31*H31,P4)</f>
        <v>0</v>
      </c>
      <c r="J31" s="30"/>
      <c r="O31" s="37">
        <f>I31*0.21</f>
        <v>0</v>
      </c>
      <c r="P31">
        <v>3</v>
      </c>
    </row>
    <row r="32" spans="1:16" ht="270">
      <c r="A32" s="30" t="s">
        <v>90</v>
      </c>
      <c r="B32" s="38"/>
      <c r="E32" s="32" t="s">
        <v>182</v>
      </c>
      <c r="J32" s="39"/>
    </row>
    <row r="33" spans="1:16" ht="390">
      <c r="A33" s="30" t="s">
        <v>92</v>
      </c>
      <c r="B33" s="38"/>
      <c r="E33" s="40" t="s">
        <v>183</v>
      </c>
      <c r="J33" s="39"/>
    </row>
    <row r="34" spans="1:16">
      <c r="A34" s="30" t="s">
        <v>92</v>
      </c>
      <c r="B34" s="38"/>
      <c r="E34" s="40" t="s">
        <v>176</v>
      </c>
      <c r="J34" s="39"/>
    </row>
    <row r="35" spans="1:16" ht="375">
      <c r="A35" s="30" t="s">
        <v>95</v>
      </c>
      <c r="B35" s="38"/>
      <c r="E35" s="32" t="s">
        <v>181</v>
      </c>
      <c r="J35" s="39"/>
    </row>
    <row r="36" spans="1:16">
      <c r="A36" s="24" t="s">
        <v>82</v>
      </c>
      <c r="B36" s="25"/>
      <c r="C36" s="26" t="s">
        <v>184</v>
      </c>
      <c r="D36" s="27"/>
      <c r="E36" s="24" t="s">
        <v>185</v>
      </c>
      <c r="F36" s="27"/>
      <c r="G36" s="27"/>
      <c r="H36" s="27"/>
      <c r="I36" s="28">
        <f>SUMIFS(I37:I41,A37:A41,"P")</f>
        <v>0</v>
      </c>
      <c r="J36" s="29"/>
    </row>
    <row r="37" spans="1:16">
      <c r="A37" s="30" t="s">
        <v>85</v>
      </c>
      <c r="B37" s="30">
        <v>6</v>
      </c>
      <c r="C37" s="31" t="s">
        <v>186</v>
      </c>
      <c r="D37" s="30" t="s">
        <v>87</v>
      </c>
      <c r="E37" s="32" t="s">
        <v>187</v>
      </c>
      <c r="F37" s="33" t="s">
        <v>188</v>
      </c>
      <c r="G37" s="34">
        <v>5442</v>
      </c>
      <c r="H37" s="35">
        <v>0</v>
      </c>
      <c r="I37" s="36">
        <f>ROUND(G37*H37,P4)</f>
        <v>0</v>
      </c>
      <c r="J37" s="30"/>
      <c r="O37" s="37">
        <f>I37*0.21</f>
        <v>0</v>
      </c>
      <c r="P37">
        <v>3</v>
      </c>
    </row>
    <row r="38" spans="1:16" ht="30">
      <c r="A38" s="30" t="s">
        <v>90</v>
      </c>
      <c r="B38" s="38"/>
      <c r="E38" s="32" t="s">
        <v>189</v>
      </c>
      <c r="J38" s="39"/>
    </row>
    <row r="39" spans="1:16" ht="45">
      <c r="A39" s="30" t="s">
        <v>92</v>
      </c>
      <c r="B39" s="38"/>
      <c r="E39" s="40" t="s">
        <v>190</v>
      </c>
      <c r="J39" s="39"/>
    </row>
    <row r="40" spans="1:16">
      <c r="A40" s="30" t="s">
        <v>92</v>
      </c>
      <c r="B40" s="38"/>
      <c r="E40" s="40" t="s">
        <v>191</v>
      </c>
      <c r="J40" s="39"/>
    </row>
    <row r="41" spans="1:16" ht="120">
      <c r="A41" s="30" t="s">
        <v>95</v>
      </c>
      <c r="B41" s="42"/>
      <c r="C41" s="43"/>
      <c r="D41" s="43"/>
      <c r="E41" s="32" t="s">
        <v>192</v>
      </c>
      <c r="F41" s="43"/>
      <c r="G41" s="43"/>
      <c r="H41" s="43"/>
      <c r="I41" s="43"/>
      <c r="J41" s="44"/>
    </row>
  </sheetData>
  <sheetProtection algorithmName="SHA-512" hashValue="900RijhAtNn/p71z9z0CDPPyLnR8QX3dwrtGR4Sz3DgUnKVMhLMgj5qxAXz5TIFntn4yP6xQQPEjzbMQP+fo+w==" saltValue="onpgwgX2lh491DeG/ISErxGqaHcTMTl+phVhWD9P4Wq0Tlc4D0hU2rSSPQK5oaD9HR+dNKEb/YvfLzpqwjXMTg=="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P29"/>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46</v>
      </c>
      <c r="I3" s="19">
        <f>SUMIFS(I9:I29,A9:A29,"SD")</f>
        <v>0</v>
      </c>
      <c r="J3" s="15"/>
      <c r="O3">
        <v>0</v>
      </c>
      <c r="P3">
        <v>2</v>
      </c>
    </row>
    <row r="4" spans="1:16">
      <c r="A4" s="3" t="s">
        <v>69</v>
      </c>
      <c r="B4" s="16" t="s">
        <v>155</v>
      </c>
      <c r="C4" s="48" t="s">
        <v>921</v>
      </c>
      <c r="D4" s="49"/>
      <c r="E4" s="17" t="s">
        <v>922</v>
      </c>
      <c r="F4" s="3"/>
      <c r="G4" s="3"/>
      <c r="H4" s="3"/>
      <c r="I4" s="3"/>
      <c r="J4" s="15"/>
      <c r="O4">
        <v>0.12</v>
      </c>
      <c r="P4">
        <v>2</v>
      </c>
    </row>
    <row r="5" spans="1:16">
      <c r="A5" s="3" t="s">
        <v>158</v>
      </c>
      <c r="B5" s="16" t="s">
        <v>70</v>
      </c>
      <c r="C5" s="48" t="s">
        <v>46</v>
      </c>
      <c r="D5" s="49"/>
      <c r="E5" s="17" t="s">
        <v>20</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166</v>
      </c>
      <c r="D9" s="27"/>
      <c r="E9" s="24" t="s">
        <v>167</v>
      </c>
      <c r="F9" s="27"/>
      <c r="G9" s="27"/>
      <c r="H9" s="27"/>
      <c r="I9" s="28">
        <f>SUMIFS(I10:I29,A10:A29,"P")</f>
        <v>0</v>
      </c>
      <c r="J9" s="29"/>
    </row>
    <row r="10" spans="1:16">
      <c r="A10" s="30" t="s">
        <v>85</v>
      </c>
      <c r="B10" s="30">
        <v>1</v>
      </c>
      <c r="C10" s="31" t="s">
        <v>456</v>
      </c>
      <c r="D10" s="30" t="s">
        <v>87</v>
      </c>
      <c r="E10" s="32" t="s">
        <v>457</v>
      </c>
      <c r="F10" s="33" t="s">
        <v>170</v>
      </c>
      <c r="G10" s="34">
        <v>38</v>
      </c>
      <c r="H10" s="35">
        <v>0</v>
      </c>
      <c r="I10" s="36">
        <f>ROUND(G10*H10,P4)</f>
        <v>0</v>
      </c>
      <c r="J10" s="30"/>
      <c r="O10" s="37">
        <f>I10*0.21</f>
        <v>0</v>
      </c>
      <c r="P10">
        <v>3</v>
      </c>
    </row>
    <row r="11" spans="1:16">
      <c r="A11" s="30" t="s">
        <v>90</v>
      </c>
      <c r="B11" s="38"/>
      <c r="E11" s="32" t="s">
        <v>458</v>
      </c>
      <c r="J11" s="39"/>
    </row>
    <row r="12" spans="1:16" ht="45">
      <c r="A12" s="30" t="s">
        <v>92</v>
      </c>
      <c r="B12" s="38"/>
      <c r="E12" s="40" t="s">
        <v>963</v>
      </c>
      <c r="J12" s="39"/>
    </row>
    <row r="13" spans="1:16">
      <c r="A13" s="30" t="s">
        <v>92</v>
      </c>
      <c r="B13" s="38"/>
      <c r="E13" s="40" t="s">
        <v>693</v>
      </c>
      <c r="J13" s="39"/>
    </row>
    <row r="14" spans="1:16" ht="390">
      <c r="A14" s="30" t="s">
        <v>95</v>
      </c>
      <c r="B14" s="38"/>
      <c r="E14" s="32" t="s">
        <v>460</v>
      </c>
      <c r="J14" s="39"/>
    </row>
    <row r="15" spans="1:16">
      <c r="A15" s="30" t="s">
        <v>85</v>
      </c>
      <c r="B15" s="30">
        <v>2</v>
      </c>
      <c r="C15" s="31" t="s">
        <v>177</v>
      </c>
      <c r="D15" s="30" t="s">
        <v>87</v>
      </c>
      <c r="E15" s="32" t="s">
        <v>461</v>
      </c>
      <c r="F15" s="33" t="s">
        <v>170</v>
      </c>
      <c r="G15" s="34">
        <v>38</v>
      </c>
      <c r="H15" s="35">
        <v>0</v>
      </c>
      <c r="I15" s="36">
        <f>ROUND(G15*H15,P4)</f>
        <v>0</v>
      </c>
      <c r="J15" s="30"/>
      <c r="O15" s="37">
        <f>I15*0.21</f>
        <v>0</v>
      </c>
      <c r="P15">
        <v>3</v>
      </c>
    </row>
    <row r="16" spans="1:16" ht="30">
      <c r="A16" s="30" t="s">
        <v>90</v>
      </c>
      <c r="B16" s="38"/>
      <c r="E16" s="32" t="s">
        <v>462</v>
      </c>
      <c r="J16" s="39"/>
    </row>
    <row r="17" spans="1:16" ht="30">
      <c r="A17" s="30" t="s">
        <v>92</v>
      </c>
      <c r="B17" s="38"/>
      <c r="E17" s="40" t="s">
        <v>934</v>
      </c>
      <c r="J17" s="39"/>
    </row>
    <row r="18" spans="1:16">
      <c r="A18" s="30" t="s">
        <v>92</v>
      </c>
      <c r="B18" s="38"/>
      <c r="E18" s="40" t="s">
        <v>693</v>
      </c>
      <c r="J18" s="39"/>
    </row>
    <row r="19" spans="1:16" ht="375">
      <c r="A19" s="30" t="s">
        <v>95</v>
      </c>
      <c r="B19" s="38"/>
      <c r="E19" s="32" t="s">
        <v>181</v>
      </c>
      <c r="J19" s="39"/>
    </row>
    <row r="20" spans="1:16">
      <c r="A20" s="30" t="s">
        <v>85</v>
      </c>
      <c r="B20" s="30">
        <v>3</v>
      </c>
      <c r="C20" s="31" t="s">
        <v>464</v>
      </c>
      <c r="D20" s="30" t="s">
        <v>87</v>
      </c>
      <c r="E20" s="32" t="s">
        <v>465</v>
      </c>
      <c r="F20" s="33" t="s">
        <v>188</v>
      </c>
      <c r="G20" s="34">
        <v>380</v>
      </c>
      <c r="H20" s="35">
        <v>0</v>
      </c>
      <c r="I20" s="36">
        <f>ROUND(G20*H20,P4)</f>
        <v>0</v>
      </c>
      <c r="J20" s="30"/>
      <c r="O20" s="37">
        <f>I20*0.21</f>
        <v>0</v>
      </c>
      <c r="P20">
        <v>3</v>
      </c>
    </row>
    <row r="21" spans="1:16">
      <c r="A21" s="30" t="s">
        <v>90</v>
      </c>
      <c r="B21" s="38"/>
      <c r="E21" s="41" t="s">
        <v>87</v>
      </c>
      <c r="J21" s="39"/>
    </row>
    <row r="22" spans="1:16" ht="30">
      <c r="A22" s="30" t="s">
        <v>92</v>
      </c>
      <c r="B22" s="38"/>
      <c r="E22" s="40" t="s">
        <v>927</v>
      </c>
      <c r="J22" s="39"/>
    </row>
    <row r="23" spans="1:16">
      <c r="A23" s="30" t="s">
        <v>92</v>
      </c>
      <c r="B23" s="38"/>
      <c r="E23" s="40" t="s">
        <v>784</v>
      </c>
      <c r="J23" s="39"/>
    </row>
    <row r="24" spans="1:16" ht="45">
      <c r="A24" s="30" t="s">
        <v>95</v>
      </c>
      <c r="B24" s="38"/>
      <c r="E24" s="32" t="s">
        <v>467</v>
      </c>
      <c r="J24" s="39"/>
    </row>
    <row r="25" spans="1:16">
      <c r="A25" s="30" t="s">
        <v>85</v>
      </c>
      <c r="B25" s="30">
        <v>4</v>
      </c>
      <c r="C25" s="31" t="s">
        <v>468</v>
      </c>
      <c r="D25" s="30" t="s">
        <v>87</v>
      </c>
      <c r="E25" s="32" t="s">
        <v>469</v>
      </c>
      <c r="F25" s="33" t="s">
        <v>188</v>
      </c>
      <c r="G25" s="34">
        <v>380</v>
      </c>
      <c r="H25" s="35">
        <v>0</v>
      </c>
      <c r="I25" s="36">
        <f>ROUND(G25*H25,P4)</f>
        <v>0</v>
      </c>
      <c r="J25" s="30"/>
      <c r="O25" s="37">
        <f>I25*0.21</f>
        <v>0</v>
      </c>
      <c r="P25">
        <v>3</v>
      </c>
    </row>
    <row r="26" spans="1:16">
      <c r="A26" s="30" t="s">
        <v>90</v>
      </c>
      <c r="B26" s="38"/>
      <c r="E26" s="32" t="s">
        <v>470</v>
      </c>
      <c r="J26" s="39"/>
    </row>
    <row r="27" spans="1:16" ht="30">
      <c r="A27" s="30" t="s">
        <v>92</v>
      </c>
      <c r="B27" s="38"/>
      <c r="E27" s="40" t="s">
        <v>927</v>
      </c>
      <c r="J27" s="39"/>
    </row>
    <row r="28" spans="1:16">
      <c r="A28" s="30" t="s">
        <v>92</v>
      </c>
      <c r="B28" s="38"/>
      <c r="E28" s="40" t="s">
        <v>784</v>
      </c>
      <c r="J28" s="39"/>
    </row>
    <row r="29" spans="1:16" ht="30">
      <c r="A29" s="30" t="s">
        <v>95</v>
      </c>
      <c r="B29" s="42"/>
      <c r="C29" s="43"/>
      <c r="D29" s="43"/>
      <c r="E29" s="32" t="s">
        <v>471</v>
      </c>
      <c r="F29" s="43"/>
      <c r="G29" s="43"/>
      <c r="H29" s="43"/>
      <c r="I29" s="43"/>
      <c r="J29" s="44"/>
    </row>
  </sheetData>
  <sheetProtection algorithmName="SHA-512" hashValue="TEg6kDbZg9LOkvJmEOhrpqfxyG5WOllc0Ymj+08G4VDPQKcZTcq/2WNWQXvixFigzTK11ELCdU63e9+AxQckig==" saltValue="Mv8Ff76rKNWmtP3XZTJEtoCBfrwBMNAWw21JxnIIJgMQ2BAFayez5fe/9lhsCW7Ou3v9l/fdAyBDayWAzhI0Vg=="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P3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47</v>
      </c>
      <c r="I3" s="19">
        <f>SUMIFS(I9:I31,A9:A31,"SD")</f>
        <v>0</v>
      </c>
      <c r="J3" s="15"/>
      <c r="O3">
        <v>0</v>
      </c>
      <c r="P3">
        <v>2</v>
      </c>
    </row>
    <row r="4" spans="1:16" ht="30">
      <c r="A4" s="3" t="s">
        <v>69</v>
      </c>
      <c r="B4" s="16" t="s">
        <v>155</v>
      </c>
      <c r="C4" s="48" t="s">
        <v>964</v>
      </c>
      <c r="D4" s="49"/>
      <c r="E4" s="17" t="s">
        <v>965</v>
      </c>
      <c r="F4" s="3"/>
      <c r="G4" s="3"/>
      <c r="H4" s="3"/>
      <c r="I4" s="3"/>
      <c r="J4" s="15"/>
      <c r="O4">
        <v>0.12</v>
      </c>
      <c r="P4">
        <v>2</v>
      </c>
    </row>
    <row r="5" spans="1:16">
      <c r="A5" s="3" t="s">
        <v>158</v>
      </c>
      <c r="B5" s="16" t="s">
        <v>70</v>
      </c>
      <c r="C5" s="48" t="s">
        <v>47</v>
      </c>
      <c r="D5" s="49"/>
      <c r="E5" s="17" t="s">
        <v>14</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SUMIFS(I10:I14,A10:A14,"P")</f>
        <v>0</v>
      </c>
      <c r="J9" s="29"/>
    </row>
    <row r="10" spans="1:16">
      <c r="A10" s="30" t="s">
        <v>85</v>
      </c>
      <c r="B10" s="30">
        <v>1</v>
      </c>
      <c r="C10" s="31" t="s">
        <v>159</v>
      </c>
      <c r="D10" s="30" t="s">
        <v>87</v>
      </c>
      <c r="E10" s="32" t="s">
        <v>160</v>
      </c>
      <c r="F10" s="33" t="s">
        <v>161</v>
      </c>
      <c r="G10" s="34">
        <v>1069.7940000000001</v>
      </c>
      <c r="H10" s="35">
        <v>0</v>
      </c>
      <c r="I10" s="36">
        <f>ROUND(G10*H10,P4)</f>
        <v>0</v>
      </c>
      <c r="J10" s="30"/>
      <c r="O10" s="37">
        <f>I10*0.21</f>
        <v>0</v>
      </c>
      <c r="P10">
        <v>3</v>
      </c>
    </row>
    <row r="11" spans="1:16" ht="30">
      <c r="A11" s="30" t="s">
        <v>90</v>
      </c>
      <c r="B11" s="38"/>
      <c r="E11" s="32" t="s">
        <v>162</v>
      </c>
      <c r="J11" s="39"/>
    </row>
    <row r="12" spans="1:16">
      <c r="A12" s="30" t="s">
        <v>92</v>
      </c>
      <c r="B12" s="38"/>
      <c r="E12" s="40" t="s">
        <v>966</v>
      </c>
      <c r="J12" s="39"/>
    </row>
    <row r="13" spans="1:16">
      <c r="A13" s="30" t="s">
        <v>92</v>
      </c>
      <c r="B13" s="38"/>
      <c r="E13" s="40" t="s">
        <v>967</v>
      </c>
      <c r="J13" s="39"/>
    </row>
    <row r="14" spans="1:16" ht="30">
      <c r="A14" s="30" t="s">
        <v>95</v>
      </c>
      <c r="B14" s="38"/>
      <c r="E14" s="32" t="s">
        <v>165</v>
      </c>
      <c r="J14" s="39"/>
    </row>
    <row r="15" spans="1:16">
      <c r="A15" s="24" t="s">
        <v>82</v>
      </c>
      <c r="B15" s="25"/>
      <c r="C15" s="26" t="s">
        <v>166</v>
      </c>
      <c r="D15" s="27"/>
      <c r="E15" s="24" t="s">
        <v>167</v>
      </c>
      <c r="F15" s="27"/>
      <c r="G15" s="27"/>
      <c r="H15" s="27"/>
      <c r="I15" s="28">
        <f>SUMIFS(I16:I25,A16:A25,"P")</f>
        <v>0</v>
      </c>
      <c r="J15" s="29"/>
    </row>
    <row r="16" spans="1:16" ht="30">
      <c r="A16" s="30" t="s">
        <v>85</v>
      </c>
      <c r="B16" s="30">
        <v>2</v>
      </c>
      <c r="C16" s="31" t="s">
        <v>168</v>
      </c>
      <c r="D16" s="30" t="s">
        <v>87</v>
      </c>
      <c r="E16" s="32" t="s">
        <v>169</v>
      </c>
      <c r="F16" s="33" t="s">
        <v>170</v>
      </c>
      <c r="G16" s="34">
        <v>594.33000000000004</v>
      </c>
      <c r="H16" s="35">
        <v>0</v>
      </c>
      <c r="I16" s="36">
        <f>ROUND(G16*H16,P4)</f>
        <v>0</v>
      </c>
      <c r="J16" s="30"/>
      <c r="O16" s="37">
        <f>I16*0.21</f>
        <v>0</v>
      </c>
      <c r="P16">
        <v>3</v>
      </c>
    </row>
    <row r="17" spans="1:16">
      <c r="A17" s="30" t="s">
        <v>90</v>
      </c>
      <c r="B17" s="38"/>
      <c r="E17" s="41" t="s">
        <v>87</v>
      </c>
      <c r="J17" s="39"/>
    </row>
    <row r="18" spans="1:16" ht="45">
      <c r="A18" s="30" t="s">
        <v>92</v>
      </c>
      <c r="B18" s="38"/>
      <c r="E18" s="40" t="s">
        <v>968</v>
      </c>
      <c r="J18" s="39"/>
    </row>
    <row r="19" spans="1:16">
      <c r="A19" s="30" t="s">
        <v>92</v>
      </c>
      <c r="B19" s="38"/>
      <c r="E19" s="40" t="s">
        <v>969</v>
      </c>
      <c r="J19" s="39"/>
    </row>
    <row r="20" spans="1:16" ht="409.5">
      <c r="A20" s="30" t="s">
        <v>95</v>
      </c>
      <c r="B20" s="38"/>
      <c r="E20" s="32" t="s">
        <v>173</v>
      </c>
      <c r="J20" s="39"/>
    </row>
    <row r="21" spans="1:16" ht="30">
      <c r="A21" s="30" t="s">
        <v>85</v>
      </c>
      <c r="B21" s="30">
        <v>3</v>
      </c>
      <c r="C21" s="31" t="s">
        <v>177</v>
      </c>
      <c r="D21" s="30" t="s">
        <v>87</v>
      </c>
      <c r="E21" s="32" t="s">
        <v>178</v>
      </c>
      <c r="F21" s="33" t="s">
        <v>170</v>
      </c>
      <c r="G21" s="34">
        <v>594.33000000000004</v>
      </c>
      <c r="H21" s="35">
        <v>0</v>
      </c>
      <c r="I21" s="36">
        <f>ROUND(G21*H21,P4)</f>
        <v>0</v>
      </c>
      <c r="J21" s="30"/>
      <c r="O21" s="37">
        <f>I21*0.21</f>
        <v>0</v>
      </c>
      <c r="P21">
        <v>3</v>
      </c>
    </row>
    <row r="22" spans="1:16">
      <c r="A22" s="30" t="s">
        <v>90</v>
      </c>
      <c r="B22" s="38"/>
      <c r="E22" s="32" t="s">
        <v>179</v>
      </c>
      <c r="J22" s="39"/>
    </row>
    <row r="23" spans="1:16" ht="135">
      <c r="A23" s="30" t="s">
        <v>92</v>
      </c>
      <c r="B23" s="38"/>
      <c r="E23" s="40" t="s">
        <v>970</v>
      </c>
      <c r="J23" s="39"/>
    </row>
    <row r="24" spans="1:16">
      <c r="A24" s="30" t="s">
        <v>92</v>
      </c>
      <c r="B24" s="38"/>
      <c r="E24" s="40" t="s">
        <v>969</v>
      </c>
      <c r="J24" s="39"/>
    </row>
    <row r="25" spans="1:16" ht="375">
      <c r="A25" s="30" t="s">
        <v>95</v>
      </c>
      <c r="B25" s="38"/>
      <c r="E25" s="32" t="s">
        <v>181</v>
      </c>
      <c r="J25" s="39"/>
    </row>
    <row r="26" spans="1:16">
      <c r="A26" s="24" t="s">
        <v>82</v>
      </c>
      <c r="B26" s="25"/>
      <c r="C26" s="26" t="s">
        <v>184</v>
      </c>
      <c r="D26" s="27"/>
      <c r="E26" s="24" t="s">
        <v>185</v>
      </c>
      <c r="F26" s="27"/>
      <c r="G26" s="27"/>
      <c r="H26" s="27"/>
      <c r="I26" s="28">
        <f>SUMIFS(I27:I31,A27:A31,"P")</f>
        <v>0</v>
      </c>
      <c r="J26" s="29"/>
    </row>
    <row r="27" spans="1:16">
      <c r="A27" s="30" t="s">
        <v>85</v>
      </c>
      <c r="B27" s="30">
        <v>4</v>
      </c>
      <c r="C27" s="31" t="s">
        <v>186</v>
      </c>
      <c r="D27" s="30" t="s">
        <v>87</v>
      </c>
      <c r="E27" s="32" t="s">
        <v>187</v>
      </c>
      <c r="F27" s="33" t="s">
        <v>188</v>
      </c>
      <c r="G27" s="34">
        <v>1080.5999999999999</v>
      </c>
      <c r="H27" s="35">
        <v>0</v>
      </c>
      <c r="I27" s="36">
        <f>ROUND(G27*H27,P4)</f>
        <v>0</v>
      </c>
      <c r="J27" s="30"/>
      <c r="O27" s="37">
        <f>I27*0.21</f>
        <v>0</v>
      </c>
      <c r="P27">
        <v>3</v>
      </c>
    </row>
    <row r="28" spans="1:16" ht="30">
      <c r="A28" s="30" t="s">
        <v>90</v>
      </c>
      <c r="B28" s="38"/>
      <c r="E28" s="32" t="s">
        <v>189</v>
      </c>
      <c r="J28" s="39"/>
    </row>
    <row r="29" spans="1:16" ht="30">
      <c r="A29" s="30" t="s">
        <v>92</v>
      </c>
      <c r="B29" s="38"/>
      <c r="E29" s="40" t="s">
        <v>307</v>
      </c>
      <c r="J29" s="39"/>
    </row>
    <row r="30" spans="1:16">
      <c r="A30" s="30" t="s">
        <v>92</v>
      </c>
      <c r="B30" s="38"/>
      <c r="E30" s="40" t="s">
        <v>971</v>
      </c>
      <c r="J30" s="39"/>
    </row>
    <row r="31" spans="1:16" ht="120">
      <c r="A31" s="30" t="s">
        <v>95</v>
      </c>
      <c r="B31" s="42"/>
      <c r="C31" s="43"/>
      <c r="D31" s="43"/>
      <c r="E31" s="32" t="s">
        <v>192</v>
      </c>
      <c r="F31" s="43"/>
      <c r="G31" s="43"/>
      <c r="H31" s="43"/>
      <c r="I31" s="43"/>
      <c r="J31" s="44"/>
    </row>
  </sheetData>
  <sheetProtection algorithmName="SHA-512" hashValue="EQ274NJD6+lbZDaZs4g9pOd1tO3j86DZBblgXkzih0n8cYnQ9/ZUn8/3bxUbj54oQQbPFte2RkLkvo6Kvj2IIw==" saltValue="eltBoZKQ33fG7YzpouIeHF4kdhN2rGEnXqjbLy4Fg5j98yRZ/mZKnhT9YoN6mykUQ80z8isPQbNnfvs6BarfuQ=="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P10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48</v>
      </c>
      <c r="I3" s="19">
        <f>SUMIFS(I9:I101,A9:A101,"SD")</f>
        <v>0</v>
      </c>
      <c r="J3" s="15"/>
      <c r="O3">
        <v>0</v>
      </c>
      <c r="P3">
        <v>2</v>
      </c>
    </row>
    <row r="4" spans="1:16">
      <c r="A4" s="3" t="s">
        <v>69</v>
      </c>
      <c r="B4" s="16" t="s">
        <v>155</v>
      </c>
      <c r="C4" s="48" t="s">
        <v>972</v>
      </c>
      <c r="D4" s="49"/>
      <c r="E4" s="17" t="s">
        <v>973</v>
      </c>
      <c r="F4" s="3"/>
      <c r="G4" s="3"/>
      <c r="H4" s="3"/>
      <c r="I4" s="3"/>
      <c r="J4" s="15"/>
      <c r="O4">
        <v>0.12</v>
      </c>
      <c r="P4">
        <v>2</v>
      </c>
    </row>
    <row r="5" spans="1:16">
      <c r="A5" s="3" t="s">
        <v>158</v>
      </c>
      <c r="B5" s="16" t="s">
        <v>70</v>
      </c>
      <c r="C5" s="48" t="s">
        <v>48</v>
      </c>
      <c r="D5" s="49"/>
      <c r="E5" s="17" t="s">
        <v>16</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SUMIFS(I10:I24,A10:A24,"P")</f>
        <v>0</v>
      </c>
      <c r="J9" s="29"/>
    </row>
    <row r="10" spans="1:16">
      <c r="A10" s="30" t="s">
        <v>85</v>
      </c>
      <c r="B10" s="30">
        <v>1</v>
      </c>
      <c r="C10" s="31" t="s">
        <v>159</v>
      </c>
      <c r="D10" s="30" t="s">
        <v>87</v>
      </c>
      <c r="E10" s="32" t="s">
        <v>160</v>
      </c>
      <c r="F10" s="33" t="s">
        <v>161</v>
      </c>
      <c r="G10" s="34">
        <v>305.10000000000002</v>
      </c>
      <c r="H10" s="35">
        <v>0</v>
      </c>
      <c r="I10" s="36">
        <f>ROUND(G10*H10,P4)</f>
        <v>0</v>
      </c>
      <c r="J10" s="30"/>
      <c r="O10" s="37">
        <f>I10*0.21</f>
        <v>0</v>
      </c>
      <c r="P10">
        <v>3</v>
      </c>
    </row>
    <row r="11" spans="1:16">
      <c r="A11" s="30" t="s">
        <v>90</v>
      </c>
      <c r="B11" s="38"/>
      <c r="E11" s="32" t="s">
        <v>195</v>
      </c>
      <c r="J11" s="39"/>
    </row>
    <row r="12" spans="1:16" ht="60">
      <c r="A12" s="30" t="s">
        <v>92</v>
      </c>
      <c r="B12" s="38"/>
      <c r="E12" s="40" t="s">
        <v>974</v>
      </c>
      <c r="J12" s="39"/>
    </row>
    <row r="13" spans="1:16">
      <c r="A13" s="30" t="s">
        <v>92</v>
      </c>
      <c r="B13" s="38"/>
      <c r="E13" s="40" t="s">
        <v>975</v>
      </c>
      <c r="J13" s="39"/>
    </row>
    <row r="14" spans="1:16" ht="30">
      <c r="A14" s="30" t="s">
        <v>95</v>
      </c>
      <c r="B14" s="38"/>
      <c r="E14" s="32" t="s">
        <v>165</v>
      </c>
      <c r="J14" s="39"/>
    </row>
    <row r="15" spans="1:16">
      <c r="A15" s="30" t="s">
        <v>85</v>
      </c>
      <c r="B15" s="30">
        <v>2</v>
      </c>
      <c r="C15" s="31" t="s">
        <v>198</v>
      </c>
      <c r="D15" s="30" t="s">
        <v>87</v>
      </c>
      <c r="E15" s="32" t="s">
        <v>199</v>
      </c>
      <c r="F15" s="33" t="s">
        <v>161</v>
      </c>
      <c r="G15" s="34">
        <v>691.58399999999995</v>
      </c>
      <c r="H15" s="35">
        <v>0</v>
      </c>
      <c r="I15" s="36">
        <f>ROUND(G15*H15,P4)</f>
        <v>0</v>
      </c>
      <c r="J15" s="30"/>
      <c r="O15" s="37">
        <f>I15*0.21</f>
        <v>0</v>
      </c>
      <c r="P15">
        <v>3</v>
      </c>
    </row>
    <row r="16" spans="1:16" ht="30">
      <c r="A16" s="30" t="s">
        <v>90</v>
      </c>
      <c r="B16" s="38"/>
      <c r="E16" s="32" t="s">
        <v>200</v>
      </c>
      <c r="J16" s="39"/>
    </row>
    <row r="17" spans="1:16">
      <c r="A17" s="30" t="s">
        <v>92</v>
      </c>
      <c r="B17" s="38"/>
      <c r="E17" s="40" t="s">
        <v>976</v>
      </c>
      <c r="J17" s="39"/>
    </row>
    <row r="18" spans="1:16">
      <c r="A18" s="30" t="s">
        <v>92</v>
      </c>
      <c r="B18" s="38"/>
      <c r="E18" s="40" t="s">
        <v>977</v>
      </c>
      <c r="J18" s="39"/>
    </row>
    <row r="19" spans="1:16" ht="30">
      <c r="A19" s="30" t="s">
        <v>95</v>
      </c>
      <c r="B19" s="38"/>
      <c r="E19" s="32" t="s">
        <v>165</v>
      </c>
      <c r="J19" s="39"/>
    </row>
    <row r="20" spans="1:16">
      <c r="A20" s="30" t="s">
        <v>85</v>
      </c>
      <c r="B20" s="30">
        <v>3</v>
      </c>
      <c r="C20" s="31" t="s">
        <v>203</v>
      </c>
      <c r="D20" s="30" t="s">
        <v>87</v>
      </c>
      <c r="E20" s="32" t="s">
        <v>204</v>
      </c>
      <c r="F20" s="33" t="s">
        <v>161</v>
      </c>
      <c r="G20" s="34">
        <v>114.13800000000001</v>
      </c>
      <c r="H20" s="35">
        <v>0</v>
      </c>
      <c r="I20" s="36">
        <f>ROUND(G20*H20,P4)</f>
        <v>0</v>
      </c>
      <c r="J20" s="30"/>
      <c r="O20" s="37">
        <f>I20*0.21</f>
        <v>0</v>
      </c>
      <c r="P20">
        <v>3</v>
      </c>
    </row>
    <row r="21" spans="1:16">
      <c r="A21" s="30" t="s">
        <v>90</v>
      </c>
      <c r="B21" s="38"/>
      <c r="E21" s="32" t="s">
        <v>205</v>
      </c>
      <c r="J21" s="39"/>
    </row>
    <row r="22" spans="1:16" ht="90">
      <c r="A22" s="30" t="s">
        <v>92</v>
      </c>
      <c r="B22" s="38"/>
      <c r="E22" s="40" t="s">
        <v>978</v>
      </c>
      <c r="J22" s="39"/>
    </row>
    <row r="23" spans="1:16">
      <c r="A23" s="30" t="s">
        <v>92</v>
      </c>
      <c r="B23" s="38"/>
      <c r="E23" s="40" t="s">
        <v>979</v>
      </c>
      <c r="J23" s="39"/>
    </row>
    <row r="24" spans="1:16" ht="30">
      <c r="A24" s="30" t="s">
        <v>95</v>
      </c>
      <c r="B24" s="38"/>
      <c r="E24" s="32" t="s">
        <v>165</v>
      </c>
      <c r="J24" s="39"/>
    </row>
    <row r="25" spans="1:16">
      <c r="A25" s="24" t="s">
        <v>82</v>
      </c>
      <c r="B25" s="25"/>
      <c r="C25" s="26" t="s">
        <v>166</v>
      </c>
      <c r="D25" s="27"/>
      <c r="E25" s="24" t="s">
        <v>167</v>
      </c>
      <c r="F25" s="27"/>
      <c r="G25" s="27"/>
      <c r="H25" s="27"/>
      <c r="I25" s="28">
        <f>SUMIFS(I26:I75,A26:A75,"P")</f>
        <v>0</v>
      </c>
      <c r="J25" s="29"/>
    </row>
    <row r="26" spans="1:16">
      <c r="A26" s="30" t="s">
        <v>85</v>
      </c>
      <c r="B26" s="30">
        <v>4</v>
      </c>
      <c r="C26" s="31" t="s">
        <v>211</v>
      </c>
      <c r="D26" s="30" t="s">
        <v>87</v>
      </c>
      <c r="E26" s="32" t="s">
        <v>212</v>
      </c>
      <c r="F26" s="33" t="s">
        <v>188</v>
      </c>
      <c r="G26" s="34">
        <v>1695</v>
      </c>
      <c r="H26" s="35">
        <v>0</v>
      </c>
      <c r="I26" s="36">
        <f>ROUND(G26*H26,P4)</f>
        <v>0</v>
      </c>
      <c r="J26" s="30"/>
      <c r="O26" s="37">
        <f>I26*0.21</f>
        <v>0</v>
      </c>
      <c r="P26">
        <v>3</v>
      </c>
    </row>
    <row r="27" spans="1:16">
      <c r="A27" s="30" t="s">
        <v>90</v>
      </c>
      <c r="B27" s="38"/>
      <c r="E27" s="41" t="s">
        <v>87</v>
      </c>
      <c r="J27" s="39"/>
    </row>
    <row r="28" spans="1:16" ht="60">
      <c r="A28" s="30" t="s">
        <v>92</v>
      </c>
      <c r="B28" s="38"/>
      <c r="E28" s="40" t="s">
        <v>980</v>
      </c>
      <c r="J28" s="39"/>
    </row>
    <row r="29" spans="1:16">
      <c r="A29" s="30" t="s">
        <v>92</v>
      </c>
      <c r="B29" s="38"/>
      <c r="E29" s="40" t="s">
        <v>981</v>
      </c>
      <c r="J29" s="39"/>
    </row>
    <row r="30" spans="1:16" ht="30">
      <c r="A30" s="30" t="s">
        <v>95</v>
      </c>
      <c r="B30" s="38"/>
      <c r="E30" s="32" t="s">
        <v>215</v>
      </c>
      <c r="J30" s="39"/>
    </row>
    <row r="31" spans="1:16" ht="30">
      <c r="A31" s="30" t="s">
        <v>85</v>
      </c>
      <c r="B31" s="30">
        <v>5</v>
      </c>
      <c r="C31" s="31" t="s">
        <v>216</v>
      </c>
      <c r="D31" s="30" t="s">
        <v>87</v>
      </c>
      <c r="E31" s="32" t="s">
        <v>217</v>
      </c>
      <c r="F31" s="33" t="s">
        <v>170</v>
      </c>
      <c r="G31" s="34">
        <v>345.79199999999997</v>
      </c>
      <c r="H31" s="35">
        <v>0</v>
      </c>
      <c r="I31" s="36">
        <f>ROUND(G31*H31,P4)</f>
        <v>0</v>
      </c>
      <c r="J31" s="30"/>
      <c r="O31" s="37">
        <f>I31*0.21</f>
        <v>0</v>
      </c>
      <c r="P31">
        <v>3</v>
      </c>
    </row>
    <row r="32" spans="1:16">
      <c r="A32" s="30" t="s">
        <v>90</v>
      </c>
      <c r="B32" s="38"/>
      <c r="E32" s="32" t="s">
        <v>218</v>
      </c>
      <c r="J32" s="39"/>
    </row>
    <row r="33" spans="1:16" ht="75">
      <c r="A33" s="30" t="s">
        <v>92</v>
      </c>
      <c r="B33" s="38"/>
      <c r="E33" s="40" t="s">
        <v>982</v>
      </c>
      <c r="J33" s="39"/>
    </row>
    <row r="34" spans="1:16">
      <c r="A34" s="30" t="s">
        <v>92</v>
      </c>
      <c r="B34" s="38"/>
      <c r="E34" s="40" t="s">
        <v>983</v>
      </c>
      <c r="J34" s="39"/>
    </row>
    <row r="35" spans="1:16" ht="90">
      <c r="A35" s="30" t="s">
        <v>95</v>
      </c>
      <c r="B35" s="38"/>
      <c r="E35" s="32" t="s">
        <v>221</v>
      </c>
      <c r="J35" s="39"/>
    </row>
    <row r="36" spans="1:16" ht="30">
      <c r="A36" s="30" t="s">
        <v>85</v>
      </c>
      <c r="B36" s="30">
        <v>6</v>
      </c>
      <c r="C36" s="31" t="s">
        <v>228</v>
      </c>
      <c r="D36" s="30" t="s">
        <v>87</v>
      </c>
      <c r="E36" s="32" t="s">
        <v>229</v>
      </c>
      <c r="F36" s="33" t="s">
        <v>230</v>
      </c>
      <c r="G36" s="34">
        <v>915</v>
      </c>
      <c r="H36" s="35">
        <v>0</v>
      </c>
      <c r="I36" s="36">
        <f>ROUND(G36*H36,P4)</f>
        <v>0</v>
      </c>
      <c r="J36" s="30"/>
      <c r="O36" s="37">
        <f>I36*0.21</f>
        <v>0</v>
      </c>
      <c r="P36">
        <v>3</v>
      </c>
    </row>
    <row r="37" spans="1:16">
      <c r="A37" s="30" t="s">
        <v>90</v>
      </c>
      <c r="B37" s="38"/>
      <c r="E37" s="41" t="s">
        <v>87</v>
      </c>
      <c r="J37" s="39"/>
    </row>
    <row r="38" spans="1:16" ht="120">
      <c r="A38" s="30" t="s">
        <v>92</v>
      </c>
      <c r="B38" s="38"/>
      <c r="E38" s="40" t="s">
        <v>984</v>
      </c>
      <c r="J38" s="39"/>
    </row>
    <row r="39" spans="1:16">
      <c r="A39" s="30" t="s">
        <v>92</v>
      </c>
      <c r="B39" s="38"/>
      <c r="E39" s="40" t="s">
        <v>985</v>
      </c>
      <c r="J39" s="39"/>
    </row>
    <row r="40" spans="1:16" ht="90">
      <c r="A40" s="30" t="s">
        <v>95</v>
      </c>
      <c r="B40" s="38"/>
      <c r="E40" s="32" t="s">
        <v>221</v>
      </c>
      <c r="J40" s="39"/>
    </row>
    <row r="41" spans="1:16">
      <c r="A41" s="30" t="s">
        <v>85</v>
      </c>
      <c r="B41" s="30">
        <v>7</v>
      </c>
      <c r="C41" s="31" t="s">
        <v>748</v>
      </c>
      <c r="D41" s="30" t="s">
        <v>87</v>
      </c>
      <c r="E41" s="32" t="s">
        <v>749</v>
      </c>
      <c r="F41" s="33" t="s">
        <v>230</v>
      </c>
      <c r="G41" s="34">
        <v>0</v>
      </c>
      <c r="H41" s="35">
        <v>0</v>
      </c>
      <c r="I41" s="36">
        <f>ROUND(G41*H41,P4)</f>
        <v>0</v>
      </c>
      <c r="J41" s="30"/>
      <c r="O41" s="37">
        <f>I41*0.21</f>
        <v>0</v>
      </c>
      <c r="P41">
        <v>3</v>
      </c>
    </row>
    <row r="42" spans="1:16">
      <c r="A42" s="30" t="s">
        <v>90</v>
      </c>
      <c r="B42" s="38"/>
      <c r="E42" s="41" t="s">
        <v>87</v>
      </c>
      <c r="J42" s="39"/>
    </row>
    <row r="43" spans="1:16" ht="30">
      <c r="A43" s="30" t="s">
        <v>92</v>
      </c>
      <c r="B43" s="38"/>
      <c r="E43" s="40" t="s">
        <v>986</v>
      </c>
      <c r="J43" s="39"/>
    </row>
    <row r="44" spans="1:16">
      <c r="A44" s="30" t="s">
        <v>92</v>
      </c>
      <c r="B44" s="38"/>
      <c r="E44" s="40" t="s">
        <v>947</v>
      </c>
      <c r="J44" s="39"/>
    </row>
    <row r="45" spans="1:16" ht="90">
      <c r="A45" s="30" t="s">
        <v>95</v>
      </c>
      <c r="B45" s="38"/>
      <c r="E45" s="32" t="s">
        <v>221</v>
      </c>
      <c r="J45" s="39"/>
    </row>
    <row r="46" spans="1:16" ht="30">
      <c r="A46" s="30" t="s">
        <v>85</v>
      </c>
      <c r="B46" s="30">
        <v>8</v>
      </c>
      <c r="C46" s="31" t="s">
        <v>233</v>
      </c>
      <c r="D46" s="30" t="s">
        <v>87</v>
      </c>
      <c r="E46" s="32" t="s">
        <v>234</v>
      </c>
      <c r="F46" s="33" t="s">
        <v>170</v>
      </c>
      <c r="G46" s="34">
        <v>1194.8599999999999</v>
      </c>
      <c r="H46" s="35">
        <v>0</v>
      </c>
      <c r="I46" s="36">
        <f>ROUND(G46*H46,P4)</f>
        <v>0</v>
      </c>
      <c r="J46" s="30"/>
      <c r="O46" s="37">
        <f>I46*0.21</f>
        <v>0</v>
      </c>
      <c r="P46">
        <v>3</v>
      </c>
    </row>
    <row r="47" spans="1:16" ht="30">
      <c r="A47" s="30" t="s">
        <v>90</v>
      </c>
      <c r="B47" s="38"/>
      <c r="E47" s="32" t="s">
        <v>235</v>
      </c>
      <c r="J47" s="39"/>
    </row>
    <row r="48" spans="1:16" ht="409.5">
      <c r="A48" s="30" t="s">
        <v>92</v>
      </c>
      <c r="B48" s="38"/>
      <c r="E48" s="40" t="s">
        <v>987</v>
      </c>
      <c r="J48" s="39"/>
    </row>
    <row r="49" spans="1:16">
      <c r="A49" s="30" t="s">
        <v>92</v>
      </c>
      <c r="B49" s="38"/>
      <c r="E49" s="40" t="s">
        <v>988</v>
      </c>
      <c r="J49" s="39"/>
    </row>
    <row r="50" spans="1:16" ht="90">
      <c r="A50" s="30" t="s">
        <v>95</v>
      </c>
      <c r="B50" s="38"/>
      <c r="E50" s="32" t="s">
        <v>221</v>
      </c>
      <c r="J50" s="39"/>
    </row>
    <row r="51" spans="1:16">
      <c r="A51" s="30" t="s">
        <v>85</v>
      </c>
      <c r="B51" s="30">
        <v>9</v>
      </c>
      <c r="C51" s="31" t="s">
        <v>238</v>
      </c>
      <c r="D51" s="30" t="s">
        <v>87</v>
      </c>
      <c r="E51" s="32" t="s">
        <v>239</v>
      </c>
      <c r="F51" s="33" t="s">
        <v>170</v>
      </c>
      <c r="G51" s="34">
        <v>169.5</v>
      </c>
      <c r="H51" s="35">
        <v>0</v>
      </c>
      <c r="I51" s="36">
        <f>ROUND(G51*H51,P4)</f>
        <v>0</v>
      </c>
      <c r="J51" s="30"/>
      <c r="O51" s="37">
        <f>I51*0.21</f>
        <v>0</v>
      </c>
      <c r="P51">
        <v>3</v>
      </c>
    </row>
    <row r="52" spans="1:16">
      <c r="A52" s="30" t="s">
        <v>90</v>
      </c>
      <c r="B52" s="38"/>
      <c r="E52" s="32" t="s">
        <v>240</v>
      </c>
      <c r="J52" s="39"/>
    </row>
    <row r="53" spans="1:16" ht="30">
      <c r="A53" s="30" t="s">
        <v>92</v>
      </c>
      <c r="B53" s="38"/>
      <c r="E53" s="40" t="s">
        <v>989</v>
      </c>
      <c r="J53" s="39"/>
    </row>
    <row r="54" spans="1:16">
      <c r="A54" s="30" t="s">
        <v>92</v>
      </c>
      <c r="B54" s="38"/>
      <c r="E54" s="40" t="s">
        <v>990</v>
      </c>
      <c r="J54" s="39"/>
    </row>
    <row r="55" spans="1:16" ht="45">
      <c r="A55" s="30" t="s">
        <v>95</v>
      </c>
      <c r="B55" s="38"/>
      <c r="E55" s="32" t="s">
        <v>243</v>
      </c>
      <c r="J55" s="39"/>
    </row>
    <row r="56" spans="1:16">
      <c r="A56" s="30" t="s">
        <v>85</v>
      </c>
      <c r="B56" s="30">
        <v>10</v>
      </c>
      <c r="C56" s="31" t="s">
        <v>244</v>
      </c>
      <c r="D56" s="30" t="s">
        <v>87</v>
      </c>
      <c r="E56" s="32" t="s">
        <v>245</v>
      </c>
      <c r="F56" s="33" t="s">
        <v>188</v>
      </c>
      <c r="G56" s="34">
        <v>1695</v>
      </c>
      <c r="H56" s="35">
        <v>0</v>
      </c>
      <c r="I56" s="36">
        <f>ROUND(G56*H56,P4)</f>
        <v>0</v>
      </c>
      <c r="J56" s="30"/>
      <c r="O56" s="37">
        <f>I56*0.21</f>
        <v>0</v>
      </c>
      <c r="P56">
        <v>3</v>
      </c>
    </row>
    <row r="57" spans="1:16">
      <c r="A57" s="30" t="s">
        <v>90</v>
      </c>
      <c r="B57" s="38"/>
      <c r="E57" s="41" t="s">
        <v>87</v>
      </c>
      <c r="J57" s="39"/>
    </row>
    <row r="58" spans="1:16" ht="45">
      <c r="A58" s="30" t="s">
        <v>92</v>
      </c>
      <c r="B58" s="38"/>
      <c r="E58" s="40" t="s">
        <v>991</v>
      </c>
      <c r="J58" s="39"/>
    </row>
    <row r="59" spans="1:16">
      <c r="A59" s="30" t="s">
        <v>92</v>
      </c>
      <c r="B59" s="38"/>
      <c r="E59" s="40" t="s">
        <v>981</v>
      </c>
      <c r="J59" s="39"/>
    </row>
    <row r="60" spans="1:16" ht="30">
      <c r="A60" s="30" t="s">
        <v>95</v>
      </c>
      <c r="B60" s="38"/>
      <c r="E60" s="32" t="s">
        <v>247</v>
      </c>
      <c r="J60" s="39"/>
    </row>
    <row r="61" spans="1:16">
      <c r="A61" s="30" t="s">
        <v>85</v>
      </c>
      <c r="B61" s="30">
        <v>11</v>
      </c>
      <c r="C61" s="31" t="s">
        <v>248</v>
      </c>
      <c r="D61" s="30" t="s">
        <v>87</v>
      </c>
      <c r="E61" s="32" t="s">
        <v>249</v>
      </c>
      <c r="F61" s="33" t="s">
        <v>230</v>
      </c>
      <c r="G61" s="34">
        <v>3390</v>
      </c>
      <c r="H61" s="35">
        <v>0</v>
      </c>
      <c r="I61" s="36">
        <f>ROUND(G61*H61,P4)</f>
        <v>0</v>
      </c>
      <c r="J61" s="30"/>
      <c r="O61" s="37">
        <f>I61*0.21</f>
        <v>0</v>
      </c>
      <c r="P61">
        <v>3</v>
      </c>
    </row>
    <row r="62" spans="1:16">
      <c r="A62" s="30" t="s">
        <v>90</v>
      </c>
      <c r="B62" s="38"/>
      <c r="E62" s="41" t="s">
        <v>87</v>
      </c>
      <c r="J62" s="39"/>
    </row>
    <row r="63" spans="1:16" ht="60">
      <c r="A63" s="30" t="s">
        <v>92</v>
      </c>
      <c r="B63" s="38"/>
      <c r="E63" s="40" t="s">
        <v>992</v>
      </c>
      <c r="J63" s="39"/>
    </row>
    <row r="64" spans="1:16">
      <c r="A64" s="30" t="s">
        <v>92</v>
      </c>
      <c r="B64" s="38"/>
      <c r="E64" s="40" t="s">
        <v>993</v>
      </c>
      <c r="J64" s="39"/>
    </row>
    <row r="65" spans="1:16" ht="30">
      <c r="A65" s="30" t="s">
        <v>95</v>
      </c>
      <c r="B65" s="38"/>
      <c r="E65" s="32" t="s">
        <v>247</v>
      </c>
      <c r="J65" s="39"/>
    </row>
    <row r="66" spans="1:16">
      <c r="A66" s="30" t="s">
        <v>85</v>
      </c>
      <c r="B66" s="30">
        <v>12</v>
      </c>
      <c r="C66" s="31" t="s">
        <v>252</v>
      </c>
      <c r="D66" s="30" t="s">
        <v>253</v>
      </c>
      <c r="E66" s="32" t="s">
        <v>254</v>
      </c>
      <c r="F66" s="33" t="s">
        <v>230</v>
      </c>
      <c r="G66" s="34">
        <v>16</v>
      </c>
      <c r="H66" s="35">
        <v>0</v>
      </c>
      <c r="I66" s="36">
        <f>ROUND(G66*H66,P4)</f>
        <v>0</v>
      </c>
      <c r="J66" s="30"/>
      <c r="O66" s="37">
        <f>I66*0.21</f>
        <v>0</v>
      </c>
      <c r="P66">
        <v>3</v>
      </c>
    </row>
    <row r="67" spans="1:16">
      <c r="A67" s="30" t="s">
        <v>90</v>
      </c>
      <c r="B67" s="38"/>
      <c r="E67" s="41" t="s">
        <v>87</v>
      </c>
      <c r="J67" s="39"/>
    </row>
    <row r="68" spans="1:16" ht="120">
      <c r="A68" s="30" t="s">
        <v>92</v>
      </c>
      <c r="B68" s="38"/>
      <c r="E68" s="40" t="s">
        <v>994</v>
      </c>
      <c r="J68" s="39"/>
    </row>
    <row r="69" spans="1:16">
      <c r="A69" s="30" t="s">
        <v>92</v>
      </c>
      <c r="B69" s="38"/>
      <c r="E69" s="40" t="s">
        <v>831</v>
      </c>
      <c r="J69" s="39"/>
    </row>
    <row r="70" spans="1:16" ht="30">
      <c r="A70" s="30" t="s">
        <v>95</v>
      </c>
      <c r="B70" s="38"/>
      <c r="E70" s="32" t="s">
        <v>247</v>
      </c>
      <c r="J70" s="39"/>
    </row>
    <row r="71" spans="1:16">
      <c r="A71" s="30" t="s">
        <v>85</v>
      </c>
      <c r="B71" s="30">
        <v>13</v>
      </c>
      <c r="C71" s="31" t="s">
        <v>257</v>
      </c>
      <c r="D71" s="30" t="s">
        <v>87</v>
      </c>
      <c r="E71" s="32" t="s">
        <v>258</v>
      </c>
      <c r="F71" s="33" t="s">
        <v>170</v>
      </c>
      <c r="G71" s="34">
        <v>345.79199999999997</v>
      </c>
      <c r="H71" s="35">
        <v>0</v>
      </c>
      <c r="I71" s="36">
        <f>ROUND(G71*H71,P4)</f>
        <v>0</v>
      </c>
      <c r="J71" s="30"/>
      <c r="O71" s="37">
        <f>I71*0.21</f>
        <v>0</v>
      </c>
      <c r="P71">
        <v>3</v>
      </c>
    </row>
    <row r="72" spans="1:16">
      <c r="A72" s="30" t="s">
        <v>90</v>
      </c>
      <c r="B72" s="38"/>
      <c r="E72" s="41" t="s">
        <v>87</v>
      </c>
      <c r="J72" s="39"/>
    </row>
    <row r="73" spans="1:16" ht="90">
      <c r="A73" s="30" t="s">
        <v>92</v>
      </c>
      <c r="B73" s="38"/>
      <c r="E73" s="40" t="s">
        <v>995</v>
      </c>
      <c r="J73" s="39"/>
    </row>
    <row r="74" spans="1:16">
      <c r="A74" s="30" t="s">
        <v>92</v>
      </c>
      <c r="B74" s="38"/>
      <c r="E74" s="40" t="s">
        <v>983</v>
      </c>
      <c r="J74" s="39"/>
    </row>
    <row r="75" spans="1:16" ht="240">
      <c r="A75" s="30" t="s">
        <v>95</v>
      </c>
      <c r="B75" s="38"/>
      <c r="E75" s="32" t="s">
        <v>261</v>
      </c>
      <c r="J75" s="39"/>
    </row>
    <row r="76" spans="1:16">
      <c r="A76" s="24" t="s">
        <v>82</v>
      </c>
      <c r="B76" s="25"/>
      <c r="C76" s="26" t="s">
        <v>262</v>
      </c>
      <c r="D76" s="27"/>
      <c r="E76" s="24" t="s">
        <v>263</v>
      </c>
      <c r="F76" s="27"/>
      <c r="G76" s="27"/>
      <c r="H76" s="27"/>
      <c r="I76" s="28">
        <f>SUMIFS(I77:I101,A77:A101,"P")</f>
        <v>0</v>
      </c>
      <c r="J76" s="29"/>
    </row>
    <row r="77" spans="1:16" ht="30">
      <c r="A77" s="30" t="s">
        <v>85</v>
      </c>
      <c r="B77" s="30">
        <v>14</v>
      </c>
      <c r="C77" s="31" t="s">
        <v>554</v>
      </c>
      <c r="D77" s="30" t="s">
        <v>87</v>
      </c>
      <c r="E77" s="32" t="s">
        <v>555</v>
      </c>
      <c r="F77" s="33" t="s">
        <v>230</v>
      </c>
      <c r="G77" s="34">
        <v>251</v>
      </c>
      <c r="H77" s="35">
        <v>0</v>
      </c>
      <c r="I77" s="36">
        <f>ROUND(G77*H77,P4)</f>
        <v>0</v>
      </c>
      <c r="J77" s="30"/>
      <c r="O77" s="37">
        <f>I77*0.21</f>
        <v>0</v>
      </c>
      <c r="P77">
        <v>3</v>
      </c>
    </row>
    <row r="78" spans="1:16" ht="30">
      <c r="A78" s="30" t="s">
        <v>90</v>
      </c>
      <c r="B78" s="38"/>
      <c r="E78" s="32" t="s">
        <v>556</v>
      </c>
      <c r="J78" s="39"/>
    </row>
    <row r="79" spans="1:16" ht="120">
      <c r="A79" s="30" t="s">
        <v>92</v>
      </c>
      <c r="B79" s="38"/>
      <c r="E79" s="40" t="s">
        <v>996</v>
      </c>
      <c r="J79" s="39"/>
    </row>
    <row r="80" spans="1:16">
      <c r="A80" s="30" t="s">
        <v>92</v>
      </c>
      <c r="B80" s="38"/>
      <c r="E80" s="40" t="s">
        <v>997</v>
      </c>
      <c r="J80" s="39"/>
    </row>
    <row r="81" spans="1:16" ht="45">
      <c r="A81" s="30" t="s">
        <v>95</v>
      </c>
      <c r="B81" s="38"/>
      <c r="E81" s="32" t="s">
        <v>559</v>
      </c>
      <c r="J81" s="39"/>
    </row>
    <row r="82" spans="1:16">
      <c r="A82" s="30" t="s">
        <v>85</v>
      </c>
      <c r="B82" s="30">
        <v>15</v>
      </c>
      <c r="C82" s="31" t="s">
        <v>560</v>
      </c>
      <c r="D82" s="30" t="s">
        <v>87</v>
      </c>
      <c r="E82" s="32" t="s">
        <v>561</v>
      </c>
      <c r="F82" s="33" t="s">
        <v>188</v>
      </c>
      <c r="G82" s="34">
        <v>466.65</v>
      </c>
      <c r="H82" s="35">
        <v>0</v>
      </c>
      <c r="I82" s="36">
        <f>ROUND(G82*H82,P4)</f>
        <v>0</v>
      </c>
      <c r="J82" s="30"/>
      <c r="O82" s="37">
        <f>I82*0.21</f>
        <v>0</v>
      </c>
      <c r="P82">
        <v>3</v>
      </c>
    </row>
    <row r="83" spans="1:16">
      <c r="A83" s="30" t="s">
        <v>90</v>
      </c>
      <c r="B83" s="38"/>
      <c r="E83" s="41" t="s">
        <v>87</v>
      </c>
      <c r="J83" s="39"/>
    </row>
    <row r="84" spans="1:16" ht="405">
      <c r="A84" s="30" t="s">
        <v>92</v>
      </c>
      <c r="B84" s="38"/>
      <c r="E84" s="40" t="s">
        <v>998</v>
      </c>
      <c r="J84" s="39"/>
    </row>
    <row r="85" spans="1:16">
      <c r="A85" s="30" t="s">
        <v>92</v>
      </c>
      <c r="B85" s="38"/>
      <c r="E85" s="40" t="s">
        <v>999</v>
      </c>
      <c r="J85" s="39"/>
    </row>
    <row r="86" spans="1:16" ht="30">
      <c r="A86" s="30" t="s">
        <v>95</v>
      </c>
      <c r="B86" s="38"/>
      <c r="E86" s="32" t="s">
        <v>564</v>
      </c>
      <c r="J86" s="39"/>
    </row>
    <row r="87" spans="1:16">
      <c r="A87" s="30" t="s">
        <v>85</v>
      </c>
      <c r="B87" s="30">
        <v>16</v>
      </c>
      <c r="C87" s="31" t="s">
        <v>264</v>
      </c>
      <c r="D87" s="30" t="s">
        <v>87</v>
      </c>
      <c r="E87" s="32" t="s">
        <v>265</v>
      </c>
      <c r="F87" s="33" t="s">
        <v>230</v>
      </c>
      <c r="G87" s="34">
        <v>333</v>
      </c>
      <c r="H87" s="35">
        <v>0</v>
      </c>
      <c r="I87" s="36">
        <f>ROUND(G87*H87,P4)</f>
        <v>0</v>
      </c>
      <c r="J87" s="30"/>
      <c r="O87" s="37">
        <f>I87*0.21</f>
        <v>0</v>
      </c>
      <c r="P87">
        <v>3</v>
      </c>
    </row>
    <row r="88" spans="1:16">
      <c r="A88" s="30" t="s">
        <v>90</v>
      </c>
      <c r="B88" s="38"/>
      <c r="E88" s="41" t="s">
        <v>87</v>
      </c>
      <c r="J88" s="39"/>
    </row>
    <row r="89" spans="1:16" ht="120">
      <c r="A89" s="30" t="s">
        <v>92</v>
      </c>
      <c r="B89" s="38"/>
      <c r="E89" s="40" t="s">
        <v>1000</v>
      </c>
      <c r="J89" s="39"/>
    </row>
    <row r="90" spans="1:16">
      <c r="A90" s="30" t="s">
        <v>92</v>
      </c>
      <c r="B90" s="38"/>
      <c r="E90" s="40" t="s">
        <v>1001</v>
      </c>
      <c r="J90" s="39"/>
    </row>
    <row r="91" spans="1:16" ht="30">
      <c r="A91" s="30" t="s">
        <v>95</v>
      </c>
      <c r="B91" s="38"/>
      <c r="E91" s="32" t="s">
        <v>268</v>
      </c>
      <c r="J91" s="39"/>
    </row>
    <row r="92" spans="1:16">
      <c r="A92" s="30" t="s">
        <v>85</v>
      </c>
      <c r="B92" s="30">
        <v>17</v>
      </c>
      <c r="C92" s="31" t="s">
        <v>567</v>
      </c>
      <c r="D92" s="30" t="s">
        <v>87</v>
      </c>
      <c r="E92" s="32" t="s">
        <v>568</v>
      </c>
      <c r="F92" s="33" t="s">
        <v>230</v>
      </c>
      <c r="G92" s="34">
        <v>30</v>
      </c>
      <c r="H92" s="35">
        <v>0</v>
      </c>
      <c r="I92" s="36">
        <f>ROUND(G92*H92,P4)</f>
        <v>0</v>
      </c>
      <c r="J92" s="30"/>
      <c r="O92" s="37">
        <f>I92*0.21</f>
        <v>0</v>
      </c>
      <c r="P92">
        <v>3</v>
      </c>
    </row>
    <row r="93" spans="1:16">
      <c r="A93" s="30" t="s">
        <v>90</v>
      </c>
      <c r="B93" s="38"/>
      <c r="E93" s="41" t="s">
        <v>87</v>
      </c>
      <c r="J93" s="39"/>
    </row>
    <row r="94" spans="1:16" ht="60">
      <c r="A94" s="30" t="s">
        <v>92</v>
      </c>
      <c r="B94" s="38"/>
      <c r="E94" s="40" t="s">
        <v>876</v>
      </c>
      <c r="J94" s="39"/>
    </row>
    <row r="95" spans="1:16">
      <c r="A95" s="30" t="s">
        <v>92</v>
      </c>
      <c r="B95" s="38"/>
      <c r="E95" s="40" t="s">
        <v>877</v>
      </c>
      <c r="J95" s="39"/>
    </row>
    <row r="96" spans="1:16" ht="180">
      <c r="A96" s="30" t="s">
        <v>95</v>
      </c>
      <c r="B96" s="38"/>
      <c r="E96" s="32" t="s">
        <v>571</v>
      </c>
      <c r="J96" s="39"/>
    </row>
    <row r="97" spans="1:16">
      <c r="A97" s="30" t="s">
        <v>85</v>
      </c>
      <c r="B97" s="30">
        <v>18</v>
      </c>
      <c r="C97" s="31" t="s">
        <v>269</v>
      </c>
      <c r="D97" s="30" t="s">
        <v>87</v>
      </c>
      <c r="E97" s="32" t="s">
        <v>270</v>
      </c>
      <c r="F97" s="33" t="s">
        <v>140</v>
      </c>
      <c r="G97" s="34">
        <v>43</v>
      </c>
      <c r="H97" s="35">
        <v>0</v>
      </c>
      <c r="I97" s="36">
        <f>ROUND(G97*H97,P4)</f>
        <v>0</v>
      </c>
      <c r="J97" s="30"/>
      <c r="O97" s="37">
        <f>I97*0.21</f>
        <v>0</v>
      </c>
      <c r="P97">
        <v>3</v>
      </c>
    </row>
    <row r="98" spans="1:16">
      <c r="A98" s="30" t="s">
        <v>90</v>
      </c>
      <c r="B98" s="38"/>
      <c r="E98" s="41" t="s">
        <v>87</v>
      </c>
      <c r="J98" s="39"/>
    </row>
    <row r="99" spans="1:16">
      <c r="A99" s="30" t="s">
        <v>92</v>
      </c>
      <c r="B99" s="38"/>
      <c r="E99" s="40" t="s">
        <v>1002</v>
      </c>
      <c r="J99" s="39"/>
    </row>
    <row r="100" spans="1:16">
      <c r="A100" s="30" t="s">
        <v>92</v>
      </c>
      <c r="B100" s="38"/>
      <c r="E100" s="40" t="s">
        <v>1003</v>
      </c>
      <c r="J100" s="39"/>
    </row>
    <row r="101" spans="1:16" ht="105">
      <c r="A101" s="30" t="s">
        <v>95</v>
      </c>
      <c r="B101" s="42"/>
      <c r="C101" s="43"/>
      <c r="D101" s="43"/>
      <c r="E101" s="32" t="s">
        <v>273</v>
      </c>
      <c r="F101" s="43"/>
      <c r="G101" s="43"/>
      <c r="H101" s="43"/>
      <c r="I101" s="43"/>
      <c r="J101" s="44"/>
    </row>
  </sheetData>
  <sheetProtection algorithmName="SHA-512" hashValue="vb5kOvwN5m6WJ+9onX9Duhk3XMV9+NmKQo8+R15vai8UALWNxwhFeUqJlw57beD+cevX2c1TJ83ItCezkfVFwg==" saltValue="JHlTv78MClkSWuVjDxA7Sb3ycTvrUlBANqxCrhKwhJmyxcp7pqKsZLkDa+eFy0niI/qWW+CNupl6A+QIaKFYqg=="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P199"/>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49</v>
      </c>
      <c r="I3" s="19">
        <f>SUMIFS(I10:I199,A10:A199,"SD")</f>
        <v>0</v>
      </c>
      <c r="J3" s="15"/>
      <c r="O3">
        <v>0</v>
      </c>
      <c r="P3">
        <v>2</v>
      </c>
    </row>
    <row r="4" spans="1:16">
      <c r="A4" s="3" t="s">
        <v>69</v>
      </c>
      <c r="B4" s="16" t="s">
        <v>155</v>
      </c>
      <c r="C4" s="48" t="s">
        <v>972</v>
      </c>
      <c r="D4" s="49"/>
      <c r="E4" s="17" t="s">
        <v>973</v>
      </c>
      <c r="F4" s="3"/>
      <c r="G4" s="3"/>
      <c r="H4" s="3"/>
      <c r="I4" s="3"/>
      <c r="J4" s="15"/>
      <c r="O4">
        <v>0.12</v>
      </c>
      <c r="P4">
        <v>2</v>
      </c>
    </row>
    <row r="5" spans="1:16">
      <c r="A5" s="3" t="s">
        <v>158</v>
      </c>
      <c r="B5" s="16" t="s">
        <v>155</v>
      </c>
      <c r="C5" s="48" t="s">
        <v>49</v>
      </c>
      <c r="D5" s="49"/>
      <c r="E5" s="17" t="s">
        <v>279</v>
      </c>
      <c r="F5" s="3"/>
      <c r="G5" s="3"/>
      <c r="H5" s="3"/>
      <c r="I5" s="3"/>
      <c r="J5" s="15"/>
      <c r="O5">
        <v>0.21</v>
      </c>
    </row>
    <row r="6" spans="1:16">
      <c r="A6" s="3" t="s">
        <v>280</v>
      </c>
      <c r="B6" s="16" t="s">
        <v>70</v>
      </c>
      <c r="C6" s="48" t="s">
        <v>49</v>
      </c>
      <c r="D6" s="49"/>
      <c r="E6" s="17" t="s">
        <v>18</v>
      </c>
      <c r="F6" s="3"/>
      <c r="G6" s="3"/>
      <c r="H6" s="3"/>
      <c r="I6" s="3"/>
      <c r="J6" s="15"/>
    </row>
    <row r="7" spans="1:16">
      <c r="A7" s="52" t="s">
        <v>71</v>
      </c>
      <c r="B7" s="53" t="s">
        <v>72</v>
      </c>
      <c r="C7" s="54" t="s">
        <v>73</v>
      </c>
      <c r="D7" s="54" t="s">
        <v>74</v>
      </c>
      <c r="E7" s="54" t="s">
        <v>75</v>
      </c>
      <c r="F7" s="54" t="s">
        <v>76</v>
      </c>
      <c r="G7" s="54" t="s">
        <v>77</v>
      </c>
      <c r="H7" s="54" t="s">
        <v>78</v>
      </c>
      <c r="I7" s="54"/>
      <c r="J7" s="55" t="s">
        <v>79</v>
      </c>
    </row>
    <row r="8" spans="1:16">
      <c r="A8" s="52"/>
      <c r="B8" s="53"/>
      <c r="C8" s="54"/>
      <c r="D8" s="54"/>
      <c r="E8" s="54"/>
      <c r="F8" s="54"/>
      <c r="G8" s="54"/>
      <c r="H8" s="7" t="s">
        <v>80</v>
      </c>
      <c r="I8" s="7" t="s">
        <v>81</v>
      </c>
      <c r="J8" s="55"/>
    </row>
    <row r="9" spans="1:16">
      <c r="A9" s="22">
        <v>0</v>
      </c>
      <c r="B9" s="20">
        <v>1</v>
      </c>
      <c r="C9" s="23">
        <v>2</v>
      </c>
      <c r="D9" s="7">
        <v>3</v>
      </c>
      <c r="E9" s="23">
        <v>4</v>
      </c>
      <c r="F9" s="7">
        <v>5</v>
      </c>
      <c r="G9" s="7">
        <v>6</v>
      </c>
      <c r="H9" s="7">
        <v>7</v>
      </c>
      <c r="I9" s="23">
        <v>8</v>
      </c>
      <c r="J9" s="21">
        <v>9</v>
      </c>
    </row>
    <row r="10" spans="1:16">
      <c r="A10" s="24" t="s">
        <v>82</v>
      </c>
      <c r="B10" s="25"/>
      <c r="C10" s="26" t="s">
        <v>83</v>
      </c>
      <c r="D10" s="27"/>
      <c r="E10" s="24" t="s">
        <v>84</v>
      </c>
      <c r="F10" s="27"/>
      <c r="G10" s="27"/>
      <c r="H10" s="27"/>
      <c r="I10" s="28">
        <f>SUMIFS(I11:I15,A11:A15,"P")</f>
        <v>0</v>
      </c>
      <c r="J10" s="29"/>
    </row>
    <row r="11" spans="1:16">
      <c r="A11" s="30" t="s">
        <v>85</v>
      </c>
      <c r="B11" s="30">
        <v>1</v>
      </c>
      <c r="C11" s="31" t="s">
        <v>159</v>
      </c>
      <c r="D11" s="30" t="s">
        <v>87</v>
      </c>
      <c r="E11" s="32" t="s">
        <v>160</v>
      </c>
      <c r="F11" s="33" t="s">
        <v>161</v>
      </c>
      <c r="G11" s="34">
        <v>408.46699999999998</v>
      </c>
      <c r="H11" s="35">
        <v>0</v>
      </c>
      <c r="I11" s="36">
        <f>ROUND(G11*H11,P4)</f>
        <v>0</v>
      </c>
      <c r="J11" s="30"/>
      <c r="O11" s="37">
        <f>I11*0.21</f>
        <v>0</v>
      </c>
      <c r="P11">
        <v>3</v>
      </c>
    </row>
    <row r="12" spans="1:16">
      <c r="A12" s="30" t="s">
        <v>90</v>
      </c>
      <c r="B12" s="38"/>
      <c r="E12" s="32" t="s">
        <v>195</v>
      </c>
      <c r="J12" s="39"/>
    </row>
    <row r="13" spans="1:16" ht="45">
      <c r="A13" s="30" t="s">
        <v>92</v>
      </c>
      <c r="B13" s="38"/>
      <c r="E13" s="40" t="s">
        <v>1004</v>
      </c>
      <c r="J13" s="39"/>
    </row>
    <row r="14" spans="1:16">
      <c r="A14" s="30" t="s">
        <v>92</v>
      </c>
      <c r="B14" s="38"/>
      <c r="E14" s="40" t="s">
        <v>1005</v>
      </c>
      <c r="J14" s="39"/>
    </row>
    <row r="15" spans="1:16" ht="30">
      <c r="A15" s="30" t="s">
        <v>95</v>
      </c>
      <c r="B15" s="38"/>
      <c r="E15" s="32" t="s">
        <v>165</v>
      </c>
      <c r="J15" s="39"/>
    </row>
    <row r="16" spans="1:16">
      <c r="A16" s="24" t="s">
        <v>82</v>
      </c>
      <c r="B16" s="25"/>
      <c r="C16" s="26" t="s">
        <v>166</v>
      </c>
      <c r="D16" s="27"/>
      <c r="E16" s="24" t="s">
        <v>167</v>
      </c>
      <c r="F16" s="27"/>
      <c r="G16" s="27"/>
      <c r="H16" s="27"/>
      <c r="I16" s="28">
        <f>SUMIFS(I17:I51,A17:A51,"P")</f>
        <v>0</v>
      </c>
      <c r="J16" s="29"/>
    </row>
    <row r="17" spans="1:16" ht="30">
      <c r="A17" s="30" t="s">
        <v>85</v>
      </c>
      <c r="B17" s="30">
        <v>2</v>
      </c>
      <c r="C17" s="31" t="s">
        <v>168</v>
      </c>
      <c r="D17" s="30" t="s">
        <v>87</v>
      </c>
      <c r="E17" s="32" t="s">
        <v>169</v>
      </c>
      <c r="F17" s="33" t="s">
        <v>170</v>
      </c>
      <c r="G17" s="34">
        <v>226.92599999999999</v>
      </c>
      <c r="H17" s="35">
        <v>0</v>
      </c>
      <c r="I17" s="36">
        <f>ROUND(G17*H17,P4)</f>
        <v>0</v>
      </c>
      <c r="J17" s="30"/>
      <c r="O17" s="37">
        <f>I17*0.21</f>
        <v>0</v>
      </c>
      <c r="P17">
        <v>3</v>
      </c>
    </row>
    <row r="18" spans="1:16">
      <c r="A18" s="30" t="s">
        <v>90</v>
      </c>
      <c r="B18" s="38"/>
      <c r="E18" s="41" t="s">
        <v>87</v>
      </c>
      <c r="J18" s="39"/>
    </row>
    <row r="19" spans="1:16" ht="75">
      <c r="A19" s="30" t="s">
        <v>92</v>
      </c>
      <c r="B19" s="38"/>
      <c r="E19" s="40" t="s">
        <v>1006</v>
      </c>
      <c r="J19" s="39"/>
    </row>
    <row r="20" spans="1:16">
      <c r="A20" s="30" t="s">
        <v>92</v>
      </c>
      <c r="B20" s="38"/>
      <c r="E20" s="40" t="s">
        <v>1007</v>
      </c>
      <c r="J20" s="39"/>
    </row>
    <row r="21" spans="1:16" ht="409.5">
      <c r="A21" s="30" t="s">
        <v>95</v>
      </c>
      <c r="B21" s="38"/>
      <c r="E21" s="32" t="s">
        <v>173</v>
      </c>
      <c r="J21" s="39"/>
    </row>
    <row r="22" spans="1:16" ht="30">
      <c r="A22" s="30" t="s">
        <v>85</v>
      </c>
      <c r="B22" s="30">
        <v>3</v>
      </c>
      <c r="C22" s="31" t="s">
        <v>287</v>
      </c>
      <c r="D22" s="30" t="s">
        <v>87</v>
      </c>
      <c r="E22" s="32" t="s">
        <v>288</v>
      </c>
      <c r="F22" s="33" t="s">
        <v>170</v>
      </c>
      <c r="G22" s="34">
        <v>660</v>
      </c>
      <c r="H22" s="35">
        <v>0</v>
      </c>
      <c r="I22" s="36">
        <f>ROUND(G22*H22,P4)</f>
        <v>0</v>
      </c>
      <c r="J22" s="30"/>
      <c r="O22" s="37">
        <f>I22*0.21</f>
        <v>0</v>
      </c>
      <c r="P22">
        <v>3</v>
      </c>
    </row>
    <row r="23" spans="1:16">
      <c r="A23" s="30" t="s">
        <v>90</v>
      </c>
      <c r="B23" s="38"/>
      <c r="E23" s="41" t="s">
        <v>87</v>
      </c>
      <c r="J23" s="39"/>
    </row>
    <row r="24" spans="1:16" ht="105">
      <c r="A24" s="30" t="s">
        <v>92</v>
      </c>
      <c r="B24" s="38"/>
      <c r="E24" s="40" t="s">
        <v>1008</v>
      </c>
      <c r="J24" s="39"/>
    </row>
    <row r="25" spans="1:16">
      <c r="A25" s="30" t="s">
        <v>92</v>
      </c>
      <c r="B25" s="38"/>
      <c r="E25" s="40" t="s">
        <v>1009</v>
      </c>
      <c r="J25" s="39"/>
    </row>
    <row r="26" spans="1:16" ht="405">
      <c r="A26" s="30" t="s">
        <v>95</v>
      </c>
      <c r="B26" s="38"/>
      <c r="E26" s="32" t="s">
        <v>291</v>
      </c>
      <c r="J26" s="39"/>
    </row>
    <row r="27" spans="1:16">
      <c r="A27" s="30" t="s">
        <v>85</v>
      </c>
      <c r="B27" s="30">
        <v>4</v>
      </c>
      <c r="C27" s="31" t="s">
        <v>257</v>
      </c>
      <c r="D27" s="30" t="s">
        <v>87</v>
      </c>
      <c r="E27" s="32" t="s">
        <v>258</v>
      </c>
      <c r="F27" s="33" t="s">
        <v>170</v>
      </c>
      <c r="G27" s="34">
        <v>226.92599999999999</v>
      </c>
      <c r="H27" s="35">
        <v>0</v>
      </c>
      <c r="I27" s="36">
        <f>ROUND(G27*H27,P4)</f>
        <v>0</v>
      </c>
      <c r="J27" s="30"/>
      <c r="O27" s="37">
        <f>I27*0.21</f>
        <v>0</v>
      </c>
      <c r="P27">
        <v>3</v>
      </c>
    </row>
    <row r="28" spans="1:16">
      <c r="A28" s="30" t="s">
        <v>90</v>
      </c>
      <c r="B28" s="38"/>
      <c r="E28" s="41" t="s">
        <v>87</v>
      </c>
      <c r="J28" s="39"/>
    </row>
    <row r="29" spans="1:16" ht="30">
      <c r="A29" s="30" t="s">
        <v>92</v>
      </c>
      <c r="B29" s="38"/>
      <c r="E29" s="40" t="s">
        <v>1010</v>
      </c>
      <c r="J29" s="39"/>
    </row>
    <row r="30" spans="1:16">
      <c r="A30" s="30" t="s">
        <v>92</v>
      </c>
      <c r="B30" s="38"/>
      <c r="E30" s="40" t="s">
        <v>1007</v>
      </c>
      <c r="J30" s="39"/>
    </row>
    <row r="31" spans="1:16" ht="240">
      <c r="A31" s="30" t="s">
        <v>95</v>
      </c>
      <c r="B31" s="38"/>
      <c r="E31" s="32" t="s">
        <v>261</v>
      </c>
      <c r="J31" s="39"/>
    </row>
    <row r="32" spans="1:16">
      <c r="A32" s="30" t="s">
        <v>85</v>
      </c>
      <c r="B32" s="30">
        <v>5</v>
      </c>
      <c r="C32" s="31" t="s">
        <v>293</v>
      </c>
      <c r="D32" s="30" t="s">
        <v>87</v>
      </c>
      <c r="E32" s="32" t="s">
        <v>294</v>
      </c>
      <c r="F32" s="33" t="s">
        <v>170</v>
      </c>
      <c r="G32" s="34">
        <v>396</v>
      </c>
      <c r="H32" s="35">
        <v>0</v>
      </c>
      <c r="I32" s="36">
        <f>ROUND(G32*H32,P4)</f>
        <v>0</v>
      </c>
      <c r="J32" s="30"/>
      <c r="O32" s="37">
        <f>I32*0.21</f>
        <v>0</v>
      </c>
      <c r="P32">
        <v>3</v>
      </c>
    </row>
    <row r="33" spans="1:16">
      <c r="A33" s="30" t="s">
        <v>90</v>
      </c>
      <c r="B33" s="38"/>
      <c r="E33" s="32" t="s">
        <v>295</v>
      </c>
      <c r="J33" s="39"/>
    </row>
    <row r="34" spans="1:16" ht="105">
      <c r="A34" s="30" t="s">
        <v>92</v>
      </c>
      <c r="B34" s="38"/>
      <c r="E34" s="40" t="s">
        <v>1011</v>
      </c>
      <c r="J34" s="39"/>
    </row>
    <row r="35" spans="1:16">
      <c r="A35" s="30" t="s">
        <v>92</v>
      </c>
      <c r="B35" s="38"/>
      <c r="E35" s="40" t="s">
        <v>1012</v>
      </c>
      <c r="J35" s="39"/>
    </row>
    <row r="36" spans="1:16" ht="300">
      <c r="A36" s="30" t="s">
        <v>95</v>
      </c>
      <c r="B36" s="38"/>
      <c r="E36" s="32" t="s">
        <v>298</v>
      </c>
      <c r="J36" s="39"/>
    </row>
    <row r="37" spans="1:16">
      <c r="A37" s="30" t="s">
        <v>85</v>
      </c>
      <c r="B37" s="30">
        <v>6</v>
      </c>
      <c r="C37" s="31" t="s">
        <v>299</v>
      </c>
      <c r="D37" s="30" t="s">
        <v>87</v>
      </c>
      <c r="E37" s="32" t="s">
        <v>300</v>
      </c>
      <c r="F37" s="33" t="s">
        <v>170</v>
      </c>
      <c r="G37" s="34">
        <v>231</v>
      </c>
      <c r="H37" s="35">
        <v>0</v>
      </c>
      <c r="I37" s="36">
        <f>ROUND(G37*H37,P4)</f>
        <v>0</v>
      </c>
      <c r="J37" s="30"/>
      <c r="O37" s="37">
        <f>I37*0.21</f>
        <v>0</v>
      </c>
      <c r="P37">
        <v>3</v>
      </c>
    </row>
    <row r="38" spans="1:16" ht="30">
      <c r="A38" s="30" t="s">
        <v>90</v>
      </c>
      <c r="B38" s="38"/>
      <c r="E38" s="32" t="s">
        <v>301</v>
      </c>
      <c r="J38" s="39"/>
    </row>
    <row r="39" spans="1:16" ht="30">
      <c r="A39" s="30" t="s">
        <v>92</v>
      </c>
      <c r="B39" s="38"/>
      <c r="E39" s="40" t="s">
        <v>1013</v>
      </c>
      <c r="J39" s="39"/>
    </row>
    <row r="40" spans="1:16">
      <c r="A40" s="30" t="s">
        <v>92</v>
      </c>
      <c r="B40" s="38"/>
      <c r="E40" s="40" t="s">
        <v>1014</v>
      </c>
      <c r="J40" s="39"/>
    </row>
    <row r="41" spans="1:16" ht="390">
      <c r="A41" s="30" t="s">
        <v>95</v>
      </c>
      <c r="B41" s="38"/>
      <c r="E41" s="32" t="s">
        <v>304</v>
      </c>
      <c r="J41" s="39"/>
    </row>
    <row r="42" spans="1:16">
      <c r="A42" s="30" t="s">
        <v>85</v>
      </c>
      <c r="B42" s="30">
        <v>7</v>
      </c>
      <c r="C42" s="31" t="s">
        <v>305</v>
      </c>
      <c r="D42" s="30" t="s">
        <v>87</v>
      </c>
      <c r="E42" s="32" t="s">
        <v>306</v>
      </c>
      <c r="F42" s="33" t="s">
        <v>188</v>
      </c>
      <c r="G42" s="34">
        <v>1080.5999999999999</v>
      </c>
      <c r="H42" s="35">
        <v>0</v>
      </c>
      <c r="I42" s="36">
        <f>ROUND(G42*H42,P4)</f>
        <v>0</v>
      </c>
      <c r="J42" s="30"/>
      <c r="O42" s="37">
        <f>I42*0.21</f>
        <v>0</v>
      </c>
      <c r="P42">
        <v>3</v>
      </c>
    </row>
    <row r="43" spans="1:16">
      <c r="A43" s="30" t="s">
        <v>90</v>
      </c>
      <c r="B43" s="38"/>
      <c r="E43" s="41" t="s">
        <v>87</v>
      </c>
      <c r="J43" s="39"/>
    </row>
    <row r="44" spans="1:16" ht="30">
      <c r="A44" s="30" t="s">
        <v>92</v>
      </c>
      <c r="B44" s="38"/>
      <c r="E44" s="40" t="s">
        <v>307</v>
      </c>
      <c r="J44" s="39"/>
    </row>
    <row r="45" spans="1:16">
      <c r="A45" s="30" t="s">
        <v>92</v>
      </c>
      <c r="B45" s="38"/>
      <c r="E45" s="40" t="s">
        <v>971</v>
      </c>
      <c r="J45" s="39"/>
    </row>
    <row r="46" spans="1:16" ht="30">
      <c r="A46" s="30" t="s">
        <v>95</v>
      </c>
      <c r="B46" s="38"/>
      <c r="E46" s="32" t="s">
        <v>309</v>
      </c>
      <c r="J46" s="39"/>
    </row>
    <row r="47" spans="1:16">
      <c r="A47" s="30" t="s">
        <v>85</v>
      </c>
      <c r="B47" s="30">
        <v>8</v>
      </c>
      <c r="C47" s="31" t="s">
        <v>310</v>
      </c>
      <c r="D47" s="30" t="s">
        <v>87</v>
      </c>
      <c r="E47" s="32" t="s">
        <v>311</v>
      </c>
      <c r="F47" s="33" t="s">
        <v>188</v>
      </c>
      <c r="G47" s="34">
        <v>1695</v>
      </c>
      <c r="H47" s="35">
        <v>0</v>
      </c>
      <c r="I47" s="36">
        <f>ROUND(G47*H47,P4)</f>
        <v>0</v>
      </c>
      <c r="J47" s="30"/>
      <c r="O47" s="37">
        <f>I47*0.21</f>
        <v>0</v>
      </c>
      <c r="P47">
        <v>3</v>
      </c>
    </row>
    <row r="48" spans="1:16" ht="30">
      <c r="A48" s="30" t="s">
        <v>90</v>
      </c>
      <c r="B48" s="38"/>
      <c r="E48" s="32" t="s">
        <v>312</v>
      </c>
      <c r="J48" s="39"/>
    </row>
    <row r="49" spans="1:16" ht="75">
      <c r="A49" s="30" t="s">
        <v>92</v>
      </c>
      <c r="B49" s="38"/>
      <c r="E49" s="40" t="s">
        <v>1015</v>
      </c>
      <c r="J49" s="39"/>
    </row>
    <row r="50" spans="1:16">
      <c r="A50" s="30" t="s">
        <v>92</v>
      </c>
      <c r="B50" s="38"/>
      <c r="E50" s="40" t="s">
        <v>981</v>
      </c>
      <c r="J50" s="39"/>
    </row>
    <row r="51" spans="1:16">
      <c r="A51" s="30" t="s">
        <v>95</v>
      </c>
      <c r="B51" s="38"/>
      <c r="E51" s="32" t="s">
        <v>314</v>
      </c>
      <c r="J51" s="39"/>
    </row>
    <row r="52" spans="1:16">
      <c r="A52" s="24" t="s">
        <v>82</v>
      </c>
      <c r="B52" s="25"/>
      <c r="C52" s="26" t="s">
        <v>325</v>
      </c>
      <c r="D52" s="27"/>
      <c r="E52" s="24" t="s">
        <v>326</v>
      </c>
      <c r="F52" s="27"/>
      <c r="G52" s="27"/>
      <c r="H52" s="27"/>
      <c r="I52" s="28">
        <f>SUMIFS(I53:I102,A53:A102,"P")</f>
        <v>0</v>
      </c>
      <c r="J52" s="29"/>
    </row>
    <row r="53" spans="1:16">
      <c r="A53" s="30" t="s">
        <v>85</v>
      </c>
      <c r="B53" s="30">
        <v>9</v>
      </c>
      <c r="C53" s="31" t="s">
        <v>327</v>
      </c>
      <c r="D53" s="30" t="s">
        <v>87</v>
      </c>
      <c r="E53" s="32" t="s">
        <v>328</v>
      </c>
      <c r="F53" s="33" t="s">
        <v>188</v>
      </c>
      <c r="G53" s="34">
        <v>997.8</v>
      </c>
      <c r="H53" s="35">
        <v>0</v>
      </c>
      <c r="I53" s="36">
        <f>ROUND(G53*H53,P4)</f>
        <v>0</v>
      </c>
      <c r="J53" s="30"/>
      <c r="O53" s="37">
        <f>I53*0.21</f>
        <v>0</v>
      </c>
      <c r="P53">
        <v>3</v>
      </c>
    </row>
    <row r="54" spans="1:16">
      <c r="A54" s="30" t="s">
        <v>90</v>
      </c>
      <c r="B54" s="38"/>
      <c r="E54" s="41" t="s">
        <v>87</v>
      </c>
      <c r="J54" s="39"/>
    </row>
    <row r="55" spans="1:16" ht="225">
      <c r="A55" s="30" t="s">
        <v>92</v>
      </c>
      <c r="B55" s="38"/>
      <c r="E55" s="40" t="s">
        <v>1016</v>
      </c>
      <c r="J55" s="39"/>
    </row>
    <row r="56" spans="1:16">
      <c r="A56" s="30" t="s">
        <v>92</v>
      </c>
      <c r="B56" s="38"/>
      <c r="E56" s="40" t="s">
        <v>1017</v>
      </c>
      <c r="J56" s="39"/>
    </row>
    <row r="57" spans="1:16" ht="150">
      <c r="A57" s="30" t="s">
        <v>95</v>
      </c>
      <c r="B57" s="38"/>
      <c r="E57" s="32" t="s">
        <v>331</v>
      </c>
      <c r="J57" s="39"/>
    </row>
    <row r="58" spans="1:16">
      <c r="A58" s="30" t="s">
        <v>85</v>
      </c>
      <c r="B58" s="30">
        <v>10</v>
      </c>
      <c r="C58" s="31" t="s">
        <v>334</v>
      </c>
      <c r="D58" s="30" t="s">
        <v>87</v>
      </c>
      <c r="E58" s="32" t="s">
        <v>335</v>
      </c>
      <c r="F58" s="33" t="s">
        <v>188</v>
      </c>
      <c r="G58" s="34">
        <v>1080.5999999999999</v>
      </c>
      <c r="H58" s="35">
        <v>0</v>
      </c>
      <c r="I58" s="36">
        <f>ROUND(G58*H58,P4)</f>
        <v>0</v>
      </c>
      <c r="J58" s="30"/>
      <c r="O58" s="37">
        <f>I58*0.21</f>
        <v>0</v>
      </c>
      <c r="P58">
        <v>3</v>
      </c>
    </row>
    <row r="59" spans="1:16">
      <c r="A59" s="30" t="s">
        <v>90</v>
      </c>
      <c r="B59" s="38"/>
      <c r="E59" s="32" t="s">
        <v>336</v>
      </c>
      <c r="J59" s="39"/>
    </row>
    <row r="60" spans="1:16" ht="240">
      <c r="A60" s="30" t="s">
        <v>92</v>
      </c>
      <c r="B60" s="38"/>
      <c r="E60" s="40" t="s">
        <v>1018</v>
      </c>
      <c r="J60" s="39"/>
    </row>
    <row r="61" spans="1:16">
      <c r="A61" s="30" t="s">
        <v>92</v>
      </c>
      <c r="B61" s="38"/>
      <c r="E61" s="40" t="s">
        <v>971</v>
      </c>
      <c r="J61" s="39"/>
    </row>
    <row r="62" spans="1:16" ht="60">
      <c r="A62" s="30" t="s">
        <v>95</v>
      </c>
      <c r="B62" s="38"/>
      <c r="E62" s="32" t="s">
        <v>338</v>
      </c>
      <c r="J62" s="39"/>
    </row>
    <row r="63" spans="1:16">
      <c r="A63" s="30" t="s">
        <v>85</v>
      </c>
      <c r="B63" s="30">
        <v>11</v>
      </c>
      <c r="C63" s="31" t="s">
        <v>340</v>
      </c>
      <c r="D63" s="30" t="s">
        <v>87</v>
      </c>
      <c r="E63" s="32" t="s">
        <v>341</v>
      </c>
      <c r="F63" s="33" t="s">
        <v>188</v>
      </c>
      <c r="G63" s="34">
        <v>1695</v>
      </c>
      <c r="H63" s="35">
        <v>0</v>
      </c>
      <c r="I63" s="36">
        <f>ROUND(G63*H63,P4)</f>
        <v>0</v>
      </c>
      <c r="J63" s="30"/>
      <c r="O63" s="37">
        <f>I63*0.21</f>
        <v>0</v>
      </c>
      <c r="P63">
        <v>3</v>
      </c>
    </row>
    <row r="64" spans="1:16">
      <c r="A64" s="30" t="s">
        <v>90</v>
      </c>
      <c r="B64" s="38"/>
      <c r="E64" s="41" t="s">
        <v>87</v>
      </c>
      <c r="J64" s="39"/>
    </row>
    <row r="65" spans="1:16" ht="30">
      <c r="A65" s="30" t="s">
        <v>92</v>
      </c>
      <c r="B65" s="38"/>
      <c r="E65" s="40" t="s">
        <v>1019</v>
      </c>
      <c r="J65" s="39"/>
    </row>
    <row r="66" spans="1:16">
      <c r="A66" s="30" t="s">
        <v>92</v>
      </c>
      <c r="B66" s="38"/>
      <c r="E66" s="40" t="s">
        <v>981</v>
      </c>
      <c r="J66" s="39"/>
    </row>
    <row r="67" spans="1:16" ht="120">
      <c r="A67" s="30" t="s">
        <v>95</v>
      </c>
      <c r="B67" s="38"/>
      <c r="E67" s="32" t="s">
        <v>343</v>
      </c>
      <c r="J67" s="39"/>
    </row>
    <row r="68" spans="1:16">
      <c r="A68" s="30" t="s">
        <v>85</v>
      </c>
      <c r="B68" s="30">
        <v>12</v>
      </c>
      <c r="C68" s="31" t="s">
        <v>344</v>
      </c>
      <c r="D68" s="30" t="s">
        <v>87</v>
      </c>
      <c r="E68" s="32" t="s">
        <v>345</v>
      </c>
      <c r="F68" s="33" t="s">
        <v>188</v>
      </c>
      <c r="G68" s="34">
        <v>832.2</v>
      </c>
      <c r="H68" s="35">
        <v>0</v>
      </c>
      <c r="I68" s="36">
        <f>ROUND(G68*H68,P4)</f>
        <v>0</v>
      </c>
      <c r="J68" s="30"/>
      <c r="O68" s="37">
        <f>I68*0.21</f>
        <v>0</v>
      </c>
      <c r="P68">
        <v>3</v>
      </c>
    </row>
    <row r="69" spans="1:16" ht="60">
      <c r="A69" s="30" t="s">
        <v>90</v>
      </c>
      <c r="B69" s="38"/>
      <c r="E69" s="32" t="s">
        <v>346</v>
      </c>
      <c r="J69" s="39"/>
    </row>
    <row r="70" spans="1:16">
      <c r="A70" s="30" t="s">
        <v>92</v>
      </c>
      <c r="B70" s="38"/>
      <c r="E70" s="40" t="s">
        <v>347</v>
      </c>
      <c r="J70" s="39"/>
    </row>
    <row r="71" spans="1:16">
      <c r="A71" s="30" t="s">
        <v>92</v>
      </c>
      <c r="B71" s="38"/>
      <c r="E71" s="40" t="s">
        <v>1020</v>
      </c>
      <c r="J71" s="39"/>
    </row>
    <row r="72" spans="1:16" ht="75">
      <c r="A72" s="30" t="s">
        <v>95</v>
      </c>
      <c r="B72" s="38"/>
      <c r="E72" s="32" t="s">
        <v>349</v>
      </c>
      <c r="J72" s="39"/>
    </row>
    <row r="73" spans="1:16">
      <c r="A73" s="30" t="s">
        <v>85</v>
      </c>
      <c r="B73" s="30">
        <v>13</v>
      </c>
      <c r="C73" s="31" t="s">
        <v>350</v>
      </c>
      <c r="D73" s="30" t="s">
        <v>87</v>
      </c>
      <c r="E73" s="32" t="s">
        <v>351</v>
      </c>
      <c r="F73" s="33" t="s">
        <v>188</v>
      </c>
      <c r="G73" s="34">
        <v>11762</v>
      </c>
      <c r="H73" s="35">
        <v>0</v>
      </c>
      <c r="I73" s="36">
        <f>ROUND(G73*H73,P4)</f>
        <v>0</v>
      </c>
      <c r="J73" s="30"/>
      <c r="O73" s="37">
        <f>I73*0.21</f>
        <v>0</v>
      </c>
      <c r="P73">
        <v>3</v>
      </c>
    </row>
    <row r="74" spans="1:16" ht="60">
      <c r="A74" s="30" t="s">
        <v>90</v>
      </c>
      <c r="B74" s="38"/>
      <c r="E74" s="32" t="s">
        <v>352</v>
      </c>
      <c r="J74" s="39"/>
    </row>
    <row r="75" spans="1:16">
      <c r="A75" s="30" t="s">
        <v>92</v>
      </c>
      <c r="B75" s="38"/>
      <c r="E75" s="40" t="s">
        <v>347</v>
      </c>
      <c r="J75" s="39"/>
    </row>
    <row r="76" spans="1:16">
      <c r="A76" s="30" t="s">
        <v>92</v>
      </c>
      <c r="B76" s="38"/>
      <c r="E76" s="40" t="s">
        <v>1021</v>
      </c>
      <c r="J76" s="39"/>
    </row>
    <row r="77" spans="1:16" ht="75">
      <c r="A77" s="30" t="s">
        <v>95</v>
      </c>
      <c r="B77" s="38"/>
      <c r="E77" s="32" t="s">
        <v>349</v>
      </c>
      <c r="J77" s="39"/>
    </row>
    <row r="78" spans="1:16">
      <c r="A78" s="30" t="s">
        <v>85</v>
      </c>
      <c r="B78" s="30">
        <v>14</v>
      </c>
      <c r="C78" s="31" t="s">
        <v>354</v>
      </c>
      <c r="D78" s="30" t="s">
        <v>87</v>
      </c>
      <c r="E78" s="32" t="s">
        <v>355</v>
      </c>
      <c r="F78" s="33" t="s">
        <v>188</v>
      </c>
      <c r="G78" s="34">
        <v>11999.3</v>
      </c>
      <c r="H78" s="35">
        <v>0</v>
      </c>
      <c r="I78" s="36">
        <f>ROUND(G78*H78,P4)</f>
        <v>0</v>
      </c>
      <c r="J78" s="30"/>
      <c r="O78" s="37">
        <f>I78*0.21</f>
        <v>0</v>
      </c>
      <c r="P78">
        <v>3</v>
      </c>
    </row>
    <row r="79" spans="1:16" ht="60">
      <c r="A79" s="30" t="s">
        <v>90</v>
      </c>
      <c r="B79" s="38"/>
      <c r="E79" s="32" t="s">
        <v>356</v>
      </c>
      <c r="J79" s="39"/>
    </row>
    <row r="80" spans="1:16">
      <c r="A80" s="30" t="s">
        <v>92</v>
      </c>
      <c r="B80" s="38"/>
      <c r="E80" s="40" t="s">
        <v>347</v>
      </c>
      <c r="J80" s="39"/>
    </row>
    <row r="81" spans="1:16">
      <c r="A81" s="30" t="s">
        <v>92</v>
      </c>
      <c r="B81" s="38"/>
      <c r="E81" s="40" t="s">
        <v>1022</v>
      </c>
      <c r="J81" s="39"/>
    </row>
    <row r="82" spans="1:16" ht="75">
      <c r="A82" s="30" t="s">
        <v>95</v>
      </c>
      <c r="B82" s="38"/>
      <c r="E82" s="32" t="s">
        <v>349</v>
      </c>
      <c r="J82" s="39"/>
    </row>
    <row r="83" spans="1:16">
      <c r="A83" s="30" t="s">
        <v>85</v>
      </c>
      <c r="B83" s="30">
        <v>15</v>
      </c>
      <c r="C83" s="31" t="s">
        <v>358</v>
      </c>
      <c r="D83" s="30" t="s">
        <v>87</v>
      </c>
      <c r="E83" s="32" t="s">
        <v>359</v>
      </c>
      <c r="F83" s="33" t="s">
        <v>188</v>
      </c>
      <c r="G83" s="34">
        <v>11762</v>
      </c>
      <c r="H83" s="35">
        <v>0</v>
      </c>
      <c r="I83" s="36">
        <f>ROUND(G83*H83,P4)</f>
        <v>0</v>
      </c>
      <c r="J83" s="30"/>
      <c r="O83" s="37">
        <f>I83*0.21</f>
        <v>0</v>
      </c>
      <c r="P83">
        <v>3</v>
      </c>
    </row>
    <row r="84" spans="1:16">
      <c r="A84" s="30" t="s">
        <v>90</v>
      </c>
      <c r="B84" s="38"/>
      <c r="E84" s="32" t="s">
        <v>360</v>
      </c>
      <c r="J84" s="39"/>
    </row>
    <row r="85" spans="1:16" ht="135">
      <c r="A85" s="30" t="s">
        <v>92</v>
      </c>
      <c r="B85" s="38"/>
      <c r="E85" s="40" t="s">
        <v>1023</v>
      </c>
      <c r="J85" s="39"/>
    </row>
    <row r="86" spans="1:16">
      <c r="A86" s="30" t="s">
        <v>92</v>
      </c>
      <c r="B86" s="38"/>
      <c r="E86" s="40" t="s">
        <v>1021</v>
      </c>
      <c r="J86" s="39"/>
    </row>
    <row r="87" spans="1:16" ht="165">
      <c r="A87" s="30" t="s">
        <v>95</v>
      </c>
      <c r="B87" s="38"/>
      <c r="E87" s="32" t="s">
        <v>362</v>
      </c>
      <c r="J87" s="39"/>
    </row>
    <row r="88" spans="1:16">
      <c r="A88" s="30" t="s">
        <v>85</v>
      </c>
      <c r="B88" s="30">
        <v>16</v>
      </c>
      <c r="C88" s="31" t="s">
        <v>363</v>
      </c>
      <c r="D88" s="30" t="s">
        <v>87</v>
      </c>
      <c r="E88" s="32" t="s">
        <v>364</v>
      </c>
      <c r="F88" s="33" t="s">
        <v>188</v>
      </c>
      <c r="G88" s="34">
        <v>11999.3</v>
      </c>
      <c r="H88" s="35">
        <v>0</v>
      </c>
      <c r="I88" s="36">
        <f>ROUND(G88*H88,P4)</f>
        <v>0</v>
      </c>
      <c r="J88" s="30"/>
      <c r="O88" s="37">
        <f>I88*0.21</f>
        <v>0</v>
      </c>
      <c r="P88">
        <v>3</v>
      </c>
    </row>
    <row r="89" spans="1:16">
      <c r="A89" s="30" t="s">
        <v>90</v>
      </c>
      <c r="B89" s="38"/>
      <c r="E89" s="32" t="s">
        <v>365</v>
      </c>
      <c r="J89" s="39"/>
    </row>
    <row r="90" spans="1:16" ht="150">
      <c r="A90" s="30" t="s">
        <v>92</v>
      </c>
      <c r="B90" s="38"/>
      <c r="E90" s="40" t="s">
        <v>1024</v>
      </c>
      <c r="J90" s="39"/>
    </row>
    <row r="91" spans="1:16">
      <c r="A91" s="30" t="s">
        <v>92</v>
      </c>
      <c r="B91" s="38"/>
      <c r="E91" s="40" t="s">
        <v>1022</v>
      </c>
      <c r="J91" s="39"/>
    </row>
    <row r="92" spans="1:16" ht="165">
      <c r="A92" s="30" t="s">
        <v>95</v>
      </c>
      <c r="B92" s="38"/>
      <c r="E92" s="32" t="s">
        <v>362</v>
      </c>
      <c r="J92" s="39"/>
    </row>
    <row r="93" spans="1:16">
      <c r="A93" s="30" t="s">
        <v>85</v>
      </c>
      <c r="B93" s="30">
        <v>17</v>
      </c>
      <c r="C93" s="31" t="s">
        <v>367</v>
      </c>
      <c r="D93" s="30" t="s">
        <v>87</v>
      </c>
      <c r="E93" s="32" t="s">
        <v>368</v>
      </c>
      <c r="F93" s="33" t="s">
        <v>188</v>
      </c>
      <c r="G93" s="34">
        <v>832.2</v>
      </c>
      <c r="H93" s="35">
        <v>0</v>
      </c>
      <c r="I93" s="36">
        <f>ROUND(G93*H93,P4)</f>
        <v>0</v>
      </c>
      <c r="J93" s="30"/>
      <c r="O93" s="37">
        <f>I93*0.21</f>
        <v>0</v>
      </c>
      <c r="P93">
        <v>3</v>
      </c>
    </row>
    <row r="94" spans="1:16">
      <c r="A94" s="30" t="s">
        <v>90</v>
      </c>
      <c r="B94" s="38"/>
      <c r="E94" s="32" t="s">
        <v>369</v>
      </c>
      <c r="J94" s="39"/>
    </row>
    <row r="95" spans="1:16" ht="210">
      <c r="A95" s="30" t="s">
        <v>92</v>
      </c>
      <c r="B95" s="38"/>
      <c r="E95" s="40" t="s">
        <v>1025</v>
      </c>
      <c r="J95" s="39"/>
    </row>
    <row r="96" spans="1:16">
      <c r="A96" s="30" t="s">
        <v>92</v>
      </c>
      <c r="B96" s="38"/>
      <c r="E96" s="40" t="s">
        <v>1020</v>
      </c>
      <c r="J96" s="39"/>
    </row>
    <row r="97" spans="1:16" ht="165">
      <c r="A97" s="30" t="s">
        <v>95</v>
      </c>
      <c r="B97" s="38"/>
      <c r="E97" s="32" t="s">
        <v>362</v>
      </c>
      <c r="J97" s="39"/>
    </row>
    <row r="98" spans="1:16">
      <c r="A98" s="30" t="s">
        <v>85</v>
      </c>
      <c r="B98" s="30">
        <v>18</v>
      </c>
      <c r="C98" s="31" t="s">
        <v>371</v>
      </c>
      <c r="D98" s="30" t="s">
        <v>87</v>
      </c>
      <c r="E98" s="32" t="s">
        <v>372</v>
      </c>
      <c r="F98" s="33" t="s">
        <v>188</v>
      </c>
      <c r="G98" s="34">
        <v>17</v>
      </c>
      <c r="H98" s="35">
        <v>0</v>
      </c>
      <c r="I98" s="36">
        <f>ROUND(G98*H98,P4)</f>
        <v>0</v>
      </c>
      <c r="J98" s="30"/>
      <c r="O98" s="37">
        <f>I98*0.21</f>
        <v>0</v>
      </c>
      <c r="P98">
        <v>3</v>
      </c>
    </row>
    <row r="99" spans="1:16">
      <c r="A99" s="30" t="s">
        <v>90</v>
      </c>
      <c r="B99" s="38"/>
      <c r="E99" s="41" t="s">
        <v>87</v>
      </c>
      <c r="J99" s="39"/>
    </row>
    <row r="100" spans="1:16" ht="45">
      <c r="A100" s="30" t="s">
        <v>92</v>
      </c>
      <c r="B100" s="38"/>
      <c r="E100" s="40" t="s">
        <v>1026</v>
      </c>
      <c r="J100" s="39"/>
    </row>
    <row r="101" spans="1:16">
      <c r="A101" s="30" t="s">
        <v>92</v>
      </c>
      <c r="B101" s="38"/>
      <c r="E101" s="40" t="s">
        <v>1027</v>
      </c>
      <c r="J101" s="39"/>
    </row>
    <row r="102" spans="1:16" ht="195">
      <c r="A102" s="30" t="s">
        <v>95</v>
      </c>
      <c r="B102" s="38"/>
      <c r="E102" s="32" t="s">
        <v>375</v>
      </c>
      <c r="J102" s="39"/>
    </row>
    <row r="103" spans="1:16">
      <c r="A103" s="24" t="s">
        <v>82</v>
      </c>
      <c r="B103" s="25"/>
      <c r="C103" s="26" t="s">
        <v>376</v>
      </c>
      <c r="D103" s="27"/>
      <c r="E103" s="24" t="s">
        <v>377</v>
      </c>
      <c r="F103" s="27"/>
      <c r="G103" s="27"/>
      <c r="H103" s="27"/>
      <c r="I103" s="28">
        <f>SUMIFS(I104:I143,A104:A143,"P")</f>
        <v>0</v>
      </c>
      <c r="J103" s="29"/>
    </row>
    <row r="104" spans="1:16">
      <c r="A104" s="30" t="s">
        <v>85</v>
      </c>
      <c r="B104" s="30">
        <v>19</v>
      </c>
      <c r="C104" s="31" t="s">
        <v>378</v>
      </c>
      <c r="D104" s="30" t="s">
        <v>87</v>
      </c>
      <c r="E104" s="32" t="s">
        <v>379</v>
      </c>
      <c r="F104" s="33" t="s">
        <v>230</v>
      </c>
      <c r="G104" s="34">
        <v>215</v>
      </c>
      <c r="H104" s="35">
        <v>0</v>
      </c>
      <c r="I104" s="36">
        <f>ROUND(G104*H104,P4)</f>
        <v>0</v>
      </c>
      <c r="J104" s="30"/>
      <c r="O104" s="37">
        <f>I104*0.21</f>
        <v>0</v>
      </c>
      <c r="P104">
        <v>3</v>
      </c>
    </row>
    <row r="105" spans="1:16">
      <c r="A105" s="30" t="s">
        <v>90</v>
      </c>
      <c r="B105" s="38"/>
      <c r="E105" s="32" t="s">
        <v>380</v>
      </c>
      <c r="J105" s="39"/>
    </row>
    <row r="106" spans="1:16">
      <c r="A106" s="30" t="s">
        <v>92</v>
      </c>
      <c r="B106" s="38"/>
      <c r="E106" s="40" t="s">
        <v>1028</v>
      </c>
      <c r="J106" s="39"/>
    </row>
    <row r="107" spans="1:16">
      <c r="A107" s="30" t="s">
        <v>92</v>
      </c>
      <c r="B107" s="38"/>
      <c r="E107" s="40" t="s">
        <v>1029</v>
      </c>
      <c r="J107" s="39"/>
    </row>
    <row r="108" spans="1:16" ht="330">
      <c r="A108" s="30" t="s">
        <v>95</v>
      </c>
      <c r="B108" s="38"/>
      <c r="E108" s="32" t="s">
        <v>383</v>
      </c>
      <c r="J108" s="39"/>
    </row>
    <row r="109" spans="1:16">
      <c r="A109" s="30" t="s">
        <v>85</v>
      </c>
      <c r="B109" s="30">
        <v>20</v>
      </c>
      <c r="C109" s="31" t="s">
        <v>596</v>
      </c>
      <c r="D109" s="30" t="s">
        <v>87</v>
      </c>
      <c r="E109" s="32" t="s">
        <v>597</v>
      </c>
      <c r="F109" s="33" t="s">
        <v>230</v>
      </c>
      <c r="G109" s="34">
        <v>60</v>
      </c>
      <c r="H109" s="35">
        <v>0</v>
      </c>
      <c r="I109" s="36">
        <f>ROUND(G109*H109,P4)</f>
        <v>0</v>
      </c>
      <c r="J109" s="30"/>
      <c r="O109" s="37">
        <f>I109*0.21</f>
        <v>0</v>
      </c>
      <c r="P109">
        <v>3</v>
      </c>
    </row>
    <row r="110" spans="1:16">
      <c r="A110" s="30" t="s">
        <v>90</v>
      </c>
      <c r="B110" s="38"/>
      <c r="E110" s="41" t="s">
        <v>87</v>
      </c>
      <c r="J110" s="39"/>
    </row>
    <row r="111" spans="1:16" ht="45">
      <c r="A111" s="30" t="s">
        <v>92</v>
      </c>
      <c r="B111" s="38"/>
      <c r="E111" s="40" t="s">
        <v>1030</v>
      </c>
      <c r="J111" s="39"/>
    </row>
    <row r="112" spans="1:16">
      <c r="A112" s="30" t="s">
        <v>92</v>
      </c>
      <c r="B112" s="38"/>
      <c r="E112" s="40" t="s">
        <v>1031</v>
      </c>
      <c r="J112" s="39"/>
    </row>
    <row r="113" spans="1:16" ht="330">
      <c r="A113" s="30" t="s">
        <v>95</v>
      </c>
      <c r="B113" s="38"/>
      <c r="E113" s="32" t="s">
        <v>383</v>
      </c>
      <c r="J113" s="39"/>
    </row>
    <row r="114" spans="1:16">
      <c r="A114" s="30" t="s">
        <v>85</v>
      </c>
      <c r="B114" s="30">
        <v>21</v>
      </c>
      <c r="C114" s="31" t="s">
        <v>384</v>
      </c>
      <c r="D114" s="30" t="s">
        <v>87</v>
      </c>
      <c r="E114" s="32" t="s">
        <v>385</v>
      </c>
      <c r="F114" s="33" t="s">
        <v>140</v>
      </c>
      <c r="G114" s="34">
        <v>43</v>
      </c>
      <c r="H114" s="35">
        <v>0</v>
      </c>
      <c r="I114" s="36">
        <f>ROUND(G114*H114,P4)</f>
        <v>0</v>
      </c>
      <c r="J114" s="30"/>
      <c r="O114" s="37">
        <f>I114*0.21</f>
        <v>0</v>
      </c>
      <c r="P114">
        <v>3</v>
      </c>
    </row>
    <row r="115" spans="1:16">
      <c r="A115" s="30" t="s">
        <v>90</v>
      </c>
      <c r="B115" s="38"/>
      <c r="E115" s="41" t="s">
        <v>87</v>
      </c>
      <c r="J115" s="39"/>
    </row>
    <row r="116" spans="1:16">
      <c r="A116" s="30" t="s">
        <v>92</v>
      </c>
      <c r="B116" s="38"/>
      <c r="E116" s="40" t="s">
        <v>1032</v>
      </c>
      <c r="J116" s="39"/>
    </row>
    <row r="117" spans="1:16">
      <c r="A117" s="30" t="s">
        <v>92</v>
      </c>
      <c r="B117" s="38"/>
      <c r="E117" s="40" t="s">
        <v>1003</v>
      </c>
      <c r="J117" s="39"/>
    </row>
    <row r="118" spans="1:16" ht="45">
      <c r="A118" s="30" t="s">
        <v>95</v>
      </c>
      <c r="B118" s="38"/>
      <c r="E118" s="32" t="s">
        <v>386</v>
      </c>
      <c r="J118" s="39"/>
    </row>
    <row r="119" spans="1:16">
      <c r="A119" s="30" t="s">
        <v>85</v>
      </c>
      <c r="B119" s="30">
        <v>22</v>
      </c>
      <c r="C119" s="31" t="s">
        <v>387</v>
      </c>
      <c r="D119" s="30" t="s">
        <v>87</v>
      </c>
      <c r="E119" s="32" t="s">
        <v>388</v>
      </c>
      <c r="F119" s="33" t="s">
        <v>140</v>
      </c>
      <c r="G119" s="34">
        <v>49</v>
      </c>
      <c r="H119" s="35">
        <v>0</v>
      </c>
      <c r="I119" s="36">
        <f>ROUND(G119*H119,P4)</f>
        <v>0</v>
      </c>
      <c r="J119" s="30"/>
      <c r="O119" s="37">
        <f>I119*0.21</f>
        <v>0</v>
      </c>
      <c r="P119">
        <v>3</v>
      </c>
    </row>
    <row r="120" spans="1:16" ht="30">
      <c r="A120" s="30" t="s">
        <v>90</v>
      </c>
      <c r="B120" s="38"/>
      <c r="E120" s="32" t="s">
        <v>389</v>
      </c>
      <c r="J120" s="39"/>
    </row>
    <row r="121" spans="1:16">
      <c r="A121" s="30" t="s">
        <v>92</v>
      </c>
      <c r="B121" s="38"/>
      <c r="E121" s="40" t="s">
        <v>1033</v>
      </c>
      <c r="J121" s="39"/>
    </row>
    <row r="122" spans="1:16">
      <c r="A122" s="30" t="s">
        <v>92</v>
      </c>
      <c r="B122" s="38"/>
      <c r="E122" s="40" t="s">
        <v>1034</v>
      </c>
      <c r="J122" s="39"/>
    </row>
    <row r="123" spans="1:16" ht="90">
      <c r="A123" s="30" t="s">
        <v>95</v>
      </c>
      <c r="B123" s="38"/>
      <c r="E123" s="32" t="s">
        <v>390</v>
      </c>
      <c r="J123" s="39"/>
    </row>
    <row r="124" spans="1:16">
      <c r="A124" s="30" t="s">
        <v>85</v>
      </c>
      <c r="B124" s="30">
        <v>23</v>
      </c>
      <c r="C124" s="31" t="s">
        <v>391</v>
      </c>
      <c r="D124" s="30" t="s">
        <v>87</v>
      </c>
      <c r="E124" s="32" t="s">
        <v>392</v>
      </c>
      <c r="F124" s="33" t="s">
        <v>140</v>
      </c>
      <c r="G124" s="34">
        <v>27</v>
      </c>
      <c r="H124" s="35">
        <v>0</v>
      </c>
      <c r="I124" s="36">
        <f>ROUND(G124*H124,P4)</f>
        <v>0</v>
      </c>
      <c r="J124" s="30"/>
      <c r="O124" s="37">
        <f>I124*0.21</f>
        <v>0</v>
      </c>
      <c r="P124">
        <v>3</v>
      </c>
    </row>
    <row r="125" spans="1:16">
      <c r="A125" s="30" t="s">
        <v>90</v>
      </c>
      <c r="B125" s="38"/>
      <c r="E125" s="32" t="s">
        <v>393</v>
      </c>
      <c r="J125" s="39"/>
    </row>
    <row r="126" spans="1:16" ht="30">
      <c r="A126" s="30" t="s">
        <v>92</v>
      </c>
      <c r="B126" s="38"/>
      <c r="E126" s="40" t="s">
        <v>1035</v>
      </c>
      <c r="J126" s="39"/>
    </row>
    <row r="127" spans="1:16">
      <c r="A127" s="30" t="s">
        <v>92</v>
      </c>
      <c r="B127" s="38"/>
      <c r="E127" s="40" t="s">
        <v>1036</v>
      </c>
      <c r="J127" s="39"/>
    </row>
    <row r="128" spans="1:16">
      <c r="A128" s="30" t="s">
        <v>95</v>
      </c>
      <c r="B128" s="38"/>
      <c r="E128" s="32" t="s">
        <v>396</v>
      </c>
      <c r="J128" s="39"/>
    </row>
    <row r="129" spans="1:16">
      <c r="A129" s="30" t="s">
        <v>85</v>
      </c>
      <c r="B129" s="30">
        <v>24</v>
      </c>
      <c r="C129" s="31" t="s">
        <v>397</v>
      </c>
      <c r="D129" s="30" t="s">
        <v>87</v>
      </c>
      <c r="E129" s="32" t="s">
        <v>398</v>
      </c>
      <c r="F129" s="33" t="s">
        <v>140</v>
      </c>
      <c r="G129" s="34">
        <v>32</v>
      </c>
      <c r="H129" s="35">
        <v>0</v>
      </c>
      <c r="I129" s="36">
        <f>ROUND(G129*H129,P4)</f>
        <v>0</v>
      </c>
      <c r="J129" s="30"/>
      <c r="O129" s="37">
        <f>I129*0.21</f>
        <v>0</v>
      </c>
      <c r="P129">
        <v>3</v>
      </c>
    </row>
    <row r="130" spans="1:16">
      <c r="A130" s="30" t="s">
        <v>90</v>
      </c>
      <c r="B130" s="38"/>
      <c r="E130" s="32" t="s">
        <v>399</v>
      </c>
      <c r="J130" s="39"/>
    </row>
    <row r="131" spans="1:16" ht="30">
      <c r="A131" s="30" t="s">
        <v>92</v>
      </c>
      <c r="B131" s="38"/>
      <c r="E131" s="40" t="s">
        <v>1037</v>
      </c>
      <c r="J131" s="39"/>
    </row>
    <row r="132" spans="1:16">
      <c r="A132" s="30" t="s">
        <v>92</v>
      </c>
      <c r="B132" s="38"/>
      <c r="E132" s="40" t="s">
        <v>1038</v>
      </c>
      <c r="J132" s="39"/>
    </row>
    <row r="133" spans="1:16" ht="30">
      <c r="A133" s="30" t="s">
        <v>95</v>
      </c>
      <c r="B133" s="38"/>
      <c r="E133" s="32" t="s">
        <v>402</v>
      </c>
      <c r="J133" s="39"/>
    </row>
    <row r="134" spans="1:16">
      <c r="A134" s="30" t="s">
        <v>85</v>
      </c>
      <c r="B134" s="30">
        <v>25</v>
      </c>
      <c r="C134" s="31" t="s">
        <v>403</v>
      </c>
      <c r="D134" s="30" t="s">
        <v>87</v>
      </c>
      <c r="E134" s="32" t="s">
        <v>404</v>
      </c>
      <c r="F134" s="33" t="s">
        <v>140</v>
      </c>
      <c r="G134" s="34">
        <v>27</v>
      </c>
      <c r="H134" s="35">
        <v>0</v>
      </c>
      <c r="I134" s="36">
        <f>ROUND(G134*H134,P4)</f>
        <v>0</v>
      </c>
      <c r="J134" s="30"/>
      <c r="O134" s="37">
        <f>I134*0.21</f>
        <v>0</v>
      </c>
      <c r="P134">
        <v>3</v>
      </c>
    </row>
    <row r="135" spans="1:16" ht="30">
      <c r="A135" s="30" t="s">
        <v>90</v>
      </c>
      <c r="B135" s="38"/>
      <c r="E135" s="32" t="s">
        <v>405</v>
      </c>
      <c r="J135" s="39"/>
    </row>
    <row r="136" spans="1:16" ht="90">
      <c r="A136" s="30" t="s">
        <v>92</v>
      </c>
      <c r="B136" s="38"/>
      <c r="E136" s="40" t="s">
        <v>1039</v>
      </c>
      <c r="J136" s="39"/>
    </row>
    <row r="137" spans="1:16">
      <c r="A137" s="30" t="s">
        <v>92</v>
      </c>
      <c r="B137" s="38"/>
      <c r="E137" s="40" t="s">
        <v>1036</v>
      </c>
      <c r="J137" s="39"/>
    </row>
    <row r="138" spans="1:16" ht="45">
      <c r="A138" s="30" t="s">
        <v>95</v>
      </c>
      <c r="B138" s="38"/>
      <c r="E138" s="32" t="s">
        <v>407</v>
      </c>
      <c r="J138" s="39"/>
    </row>
    <row r="139" spans="1:16">
      <c r="A139" s="30" t="s">
        <v>85</v>
      </c>
      <c r="B139" s="30">
        <v>26</v>
      </c>
      <c r="C139" s="31" t="s">
        <v>408</v>
      </c>
      <c r="D139" s="30" t="s">
        <v>87</v>
      </c>
      <c r="E139" s="32" t="s">
        <v>409</v>
      </c>
      <c r="F139" s="33" t="s">
        <v>140</v>
      </c>
      <c r="G139" s="34">
        <v>32</v>
      </c>
      <c r="H139" s="35">
        <v>0</v>
      </c>
      <c r="I139" s="36">
        <f>ROUND(G139*H139,P4)</f>
        <v>0</v>
      </c>
      <c r="J139" s="30"/>
      <c r="O139" s="37">
        <f>I139*0.21</f>
        <v>0</v>
      </c>
      <c r="P139">
        <v>3</v>
      </c>
    </row>
    <row r="140" spans="1:16" ht="30">
      <c r="A140" s="30" t="s">
        <v>90</v>
      </c>
      <c r="B140" s="38"/>
      <c r="E140" s="32" t="s">
        <v>410</v>
      </c>
      <c r="J140" s="39"/>
    </row>
    <row r="141" spans="1:16" ht="90">
      <c r="A141" s="30" t="s">
        <v>92</v>
      </c>
      <c r="B141" s="38"/>
      <c r="E141" s="40" t="s">
        <v>1040</v>
      </c>
      <c r="J141" s="39"/>
    </row>
    <row r="142" spans="1:16">
      <c r="A142" s="30" t="s">
        <v>92</v>
      </c>
      <c r="B142" s="38"/>
      <c r="E142" s="40" t="s">
        <v>1038</v>
      </c>
      <c r="J142" s="39"/>
    </row>
    <row r="143" spans="1:16" ht="45">
      <c r="A143" s="30" t="s">
        <v>95</v>
      </c>
      <c r="B143" s="38"/>
      <c r="E143" s="32" t="s">
        <v>407</v>
      </c>
      <c r="J143" s="39"/>
    </row>
    <row r="144" spans="1:16">
      <c r="A144" s="24" t="s">
        <v>82</v>
      </c>
      <c r="B144" s="25"/>
      <c r="C144" s="26" t="s">
        <v>262</v>
      </c>
      <c r="D144" s="27"/>
      <c r="E144" s="24" t="s">
        <v>263</v>
      </c>
      <c r="F144" s="27"/>
      <c r="G144" s="27"/>
      <c r="H144" s="27"/>
      <c r="I144" s="28">
        <f>SUMIFS(I145:I199,A145:A199,"P")</f>
        <v>0</v>
      </c>
      <c r="J144" s="29"/>
    </row>
    <row r="145" spans="1:16" ht="30">
      <c r="A145" s="30" t="s">
        <v>85</v>
      </c>
      <c r="B145" s="30">
        <v>27</v>
      </c>
      <c r="C145" s="31" t="s">
        <v>600</v>
      </c>
      <c r="D145" s="30" t="s">
        <v>87</v>
      </c>
      <c r="E145" s="32" t="s">
        <v>601</v>
      </c>
      <c r="F145" s="33" t="s">
        <v>230</v>
      </c>
      <c r="G145" s="34">
        <v>447</v>
      </c>
      <c r="H145" s="35">
        <v>0</v>
      </c>
      <c r="I145" s="36">
        <f>ROUND(G145*H145,P4)</f>
        <v>0</v>
      </c>
      <c r="J145" s="30"/>
      <c r="O145" s="37">
        <f>I145*0.21</f>
        <v>0</v>
      </c>
      <c r="P145">
        <v>3</v>
      </c>
    </row>
    <row r="146" spans="1:16">
      <c r="A146" s="30" t="s">
        <v>90</v>
      </c>
      <c r="B146" s="38"/>
      <c r="E146" s="32" t="s">
        <v>602</v>
      </c>
      <c r="J146" s="39"/>
    </row>
    <row r="147" spans="1:16" ht="150">
      <c r="A147" s="30" t="s">
        <v>92</v>
      </c>
      <c r="B147" s="38"/>
      <c r="E147" s="40" t="s">
        <v>1041</v>
      </c>
      <c r="J147" s="39"/>
    </row>
    <row r="148" spans="1:16">
      <c r="A148" s="30" t="s">
        <v>92</v>
      </c>
      <c r="B148" s="38"/>
      <c r="E148" s="40" t="s">
        <v>1042</v>
      </c>
      <c r="J148" s="39"/>
    </row>
    <row r="149" spans="1:16" ht="165">
      <c r="A149" s="30" t="s">
        <v>95</v>
      </c>
      <c r="B149" s="38"/>
      <c r="E149" s="32" t="s">
        <v>605</v>
      </c>
      <c r="J149" s="39"/>
    </row>
    <row r="150" spans="1:16" ht="30">
      <c r="A150" s="30" t="s">
        <v>85</v>
      </c>
      <c r="B150" s="30">
        <v>28</v>
      </c>
      <c r="C150" s="31" t="s">
        <v>412</v>
      </c>
      <c r="D150" s="30" t="s">
        <v>87</v>
      </c>
      <c r="E150" s="32" t="s">
        <v>413</v>
      </c>
      <c r="F150" s="33" t="s">
        <v>188</v>
      </c>
      <c r="G150" s="34">
        <v>466.65</v>
      </c>
      <c r="H150" s="35">
        <v>0</v>
      </c>
      <c r="I150" s="36">
        <f>ROUND(G150*H150,P4)</f>
        <v>0</v>
      </c>
      <c r="J150" s="30"/>
      <c r="O150" s="37">
        <f>I150*0.21</f>
        <v>0</v>
      </c>
      <c r="P150">
        <v>3</v>
      </c>
    </row>
    <row r="151" spans="1:16">
      <c r="A151" s="30" t="s">
        <v>90</v>
      </c>
      <c r="B151" s="38"/>
      <c r="E151" s="41" t="s">
        <v>87</v>
      </c>
      <c r="J151" s="39"/>
    </row>
    <row r="152" spans="1:16" ht="405">
      <c r="A152" s="30" t="s">
        <v>92</v>
      </c>
      <c r="B152" s="38"/>
      <c r="E152" s="40" t="s">
        <v>1043</v>
      </c>
      <c r="J152" s="39"/>
    </row>
    <row r="153" spans="1:16">
      <c r="A153" s="30" t="s">
        <v>92</v>
      </c>
      <c r="B153" s="38"/>
      <c r="E153" s="40" t="s">
        <v>999</v>
      </c>
      <c r="J153" s="39"/>
    </row>
    <row r="154" spans="1:16" ht="30">
      <c r="A154" s="30" t="s">
        <v>95</v>
      </c>
      <c r="B154" s="38"/>
      <c r="E154" s="32" t="s">
        <v>416</v>
      </c>
      <c r="J154" s="39"/>
    </row>
    <row r="155" spans="1:16" ht="30">
      <c r="A155" s="30" t="s">
        <v>85</v>
      </c>
      <c r="B155" s="30">
        <v>29</v>
      </c>
      <c r="C155" s="31" t="s">
        <v>417</v>
      </c>
      <c r="D155" s="30" t="s">
        <v>87</v>
      </c>
      <c r="E155" s="32" t="s">
        <v>418</v>
      </c>
      <c r="F155" s="33" t="s">
        <v>230</v>
      </c>
      <c r="G155" s="34">
        <v>925.02</v>
      </c>
      <c r="H155" s="35">
        <v>0</v>
      </c>
      <c r="I155" s="36">
        <f>ROUND(G155*H155,P4)</f>
        <v>0</v>
      </c>
      <c r="J155" s="30"/>
      <c r="O155" s="37">
        <f>I155*0.21</f>
        <v>0</v>
      </c>
      <c r="P155">
        <v>3</v>
      </c>
    </row>
    <row r="156" spans="1:16">
      <c r="A156" s="30" t="s">
        <v>90</v>
      </c>
      <c r="B156" s="38"/>
      <c r="E156" s="32" t="s">
        <v>419</v>
      </c>
      <c r="J156" s="39"/>
    </row>
    <row r="157" spans="1:16" ht="240">
      <c r="A157" s="30" t="s">
        <v>92</v>
      </c>
      <c r="B157" s="38"/>
      <c r="E157" s="40" t="s">
        <v>1044</v>
      </c>
      <c r="J157" s="39"/>
    </row>
    <row r="158" spans="1:16">
      <c r="A158" s="30" t="s">
        <v>92</v>
      </c>
      <c r="B158" s="38"/>
      <c r="E158" s="40" t="s">
        <v>1045</v>
      </c>
      <c r="J158" s="39"/>
    </row>
    <row r="159" spans="1:16" ht="60">
      <c r="A159" s="30" t="s">
        <v>95</v>
      </c>
      <c r="B159" s="38"/>
      <c r="E159" s="32" t="s">
        <v>422</v>
      </c>
      <c r="J159" s="39"/>
    </row>
    <row r="160" spans="1:16" ht="30">
      <c r="A160" s="30" t="s">
        <v>85</v>
      </c>
      <c r="B160" s="30">
        <v>30</v>
      </c>
      <c r="C160" s="31" t="s">
        <v>417</v>
      </c>
      <c r="D160" s="30" t="s">
        <v>184</v>
      </c>
      <c r="E160" s="32" t="s">
        <v>423</v>
      </c>
      <c r="F160" s="33" t="s">
        <v>230</v>
      </c>
      <c r="G160" s="34">
        <v>65.28</v>
      </c>
      <c r="H160" s="35">
        <v>0</v>
      </c>
      <c r="I160" s="36">
        <f>ROUND(G160*H160,P4)</f>
        <v>0</v>
      </c>
      <c r="J160" s="30"/>
      <c r="O160" s="37">
        <f>I160*0.21</f>
        <v>0</v>
      </c>
      <c r="P160">
        <v>3</v>
      </c>
    </row>
    <row r="161" spans="1:16" ht="30">
      <c r="A161" s="30" t="s">
        <v>90</v>
      </c>
      <c r="B161" s="38"/>
      <c r="E161" s="32" t="s">
        <v>424</v>
      </c>
      <c r="J161" s="39"/>
    </row>
    <row r="162" spans="1:16" ht="75">
      <c r="A162" s="30" t="s">
        <v>92</v>
      </c>
      <c r="B162" s="38"/>
      <c r="E162" s="40" t="s">
        <v>1046</v>
      </c>
      <c r="J162" s="39"/>
    </row>
    <row r="163" spans="1:16">
      <c r="A163" s="30" t="s">
        <v>92</v>
      </c>
      <c r="B163" s="38"/>
      <c r="E163" s="40" t="s">
        <v>1047</v>
      </c>
      <c r="J163" s="39"/>
    </row>
    <row r="164" spans="1:16" ht="60">
      <c r="A164" s="30" t="s">
        <v>95</v>
      </c>
      <c r="B164" s="38"/>
      <c r="E164" s="32" t="s">
        <v>422</v>
      </c>
      <c r="J164" s="39"/>
    </row>
    <row r="165" spans="1:16" ht="30">
      <c r="A165" s="30" t="s">
        <v>85</v>
      </c>
      <c r="B165" s="30">
        <v>31</v>
      </c>
      <c r="C165" s="31" t="s">
        <v>417</v>
      </c>
      <c r="D165" s="30" t="s">
        <v>427</v>
      </c>
      <c r="E165" s="32" t="s">
        <v>428</v>
      </c>
      <c r="F165" s="33" t="s">
        <v>230</v>
      </c>
      <c r="G165" s="34">
        <v>32</v>
      </c>
      <c r="H165" s="35">
        <v>0</v>
      </c>
      <c r="I165" s="36">
        <f>ROUND(G165*H165,P4)</f>
        <v>0</v>
      </c>
      <c r="J165" s="30"/>
      <c r="O165" s="37">
        <f>I165*0.21</f>
        <v>0</v>
      </c>
      <c r="P165">
        <v>3</v>
      </c>
    </row>
    <row r="166" spans="1:16" ht="45">
      <c r="A166" s="30" t="s">
        <v>90</v>
      </c>
      <c r="B166" s="38"/>
      <c r="E166" s="32" t="s">
        <v>429</v>
      </c>
      <c r="J166" s="39"/>
    </row>
    <row r="167" spans="1:16" ht="120">
      <c r="A167" s="30" t="s">
        <v>92</v>
      </c>
      <c r="B167" s="38"/>
      <c r="E167" s="40" t="s">
        <v>1048</v>
      </c>
      <c r="J167" s="39"/>
    </row>
    <row r="168" spans="1:16">
      <c r="A168" s="30" t="s">
        <v>92</v>
      </c>
      <c r="B168" s="38"/>
      <c r="E168" s="40" t="s">
        <v>1038</v>
      </c>
      <c r="J168" s="39"/>
    </row>
    <row r="169" spans="1:16" ht="60">
      <c r="A169" s="30" t="s">
        <v>95</v>
      </c>
      <c r="B169" s="38"/>
      <c r="E169" s="32" t="s">
        <v>422</v>
      </c>
      <c r="J169" s="39"/>
    </row>
    <row r="170" spans="1:16" ht="30">
      <c r="A170" s="30" t="s">
        <v>85</v>
      </c>
      <c r="B170" s="30">
        <v>32</v>
      </c>
      <c r="C170" s="31" t="s">
        <v>417</v>
      </c>
      <c r="D170" s="30" t="s">
        <v>1049</v>
      </c>
      <c r="E170" s="32" t="s">
        <v>1050</v>
      </c>
      <c r="F170" s="33" t="s">
        <v>230</v>
      </c>
      <c r="G170" s="34">
        <v>1015</v>
      </c>
      <c r="H170" s="35">
        <v>0</v>
      </c>
      <c r="I170" s="36">
        <f>ROUND(G170*H170,P4)</f>
        <v>0</v>
      </c>
      <c r="J170" s="30"/>
      <c r="O170" s="37">
        <f>I170*0.21</f>
        <v>0</v>
      </c>
      <c r="P170">
        <v>3</v>
      </c>
    </row>
    <row r="171" spans="1:16" ht="45">
      <c r="A171" s="30" t="s">
        <v>90</v>
      </c>
      <c r="B171" s="38"/>
      <c r="E171" s="32" t="s">
        <v>1051</v>
      </c>
      <c r="J171" s="39"/>
    </row>
    <row r="172" spans="1:16" ht="120">
      <c r="A172" s="30" t="s">
        <v>92</v>
      </c>
      <c r="B172" s="38"/>
      <c r="E172" s="40" t="s">
        <v>1052</v>
      </c>
      <c r="J172" s="39"/>
    </row>
    <row r="173" spans="1:16">
      <c r="A173" s="30" t="s">
        <v>92</v>
      </c>
      <c r="B173" s="38"/>
      <c r="E173" s="40" t="s">
        <v>1053</v>
      </c>
      <c r="J173" s="39"/>
    </row>
    <row r="174" spans="1:16" ht="60">
      <c r="A174" s="30" t="s">
        <v>95</v>
      </c>
      <c r="B174" s="38"/>
      <c r="E174" s="32" t="s">
        <v>422</v>
      </c>
      <c r="J174" s="39"/>
    </row>
    <row r="175" spans="1:16">
      <c r="A175" s="30" t="s">
        <v>85</v>
      </c>
      <c r="B175" s="30">
        <v>33</v>
      </c>
      <c r="C175" s="31" t="s">
        <v>432</v>
      </c>
      <c r="D175" s="30" t="s">
        <v>87</v>
      </c>
      <c r="E175" s="32" t="s">
        <v>433</v>
      </c>
      <c r="F175" s="33" t="s">
        <v>230</v>
      </c>
      <c r="G175" s="34">
        <v>19</v>
      </c>
      <c r="H175" s="35">
        <v>0</v>
      </c>
      <c r="I175" s="36">
        <f>ROUND(G175*H175,P4)</f>
        <v>0</v>
      </c>
      <c r="J175" s="30"/>
      <c r="O175" s="37">
        <f>I175*0.21</f>
        <v>0</v>
      </c>
      <c r="P175">
        <v>3</v>
      </c>
    </row>
    <row r="176" spans="1:16">
      <c r="A176" s="30" t="s">
        <v>90</v>
      </c>
      <c r="B176" s="38"/>
      <c r="E176" s="41" t="s">
        <v>87</v>
      </c>
      <c r="J176" s="39"/>
    </row>
    <row r="177" spans="1:16" ht="30">
      <c r="A177" s="30" t="s">
        <v>92</v>
      </c>
      <c r="B177" s="38"/>
      <c r="E177" s="40" t="s">
        <v>1054</v>
      </c>
      <c r="J177" s="39"/>
    </row>
    <row r="178" spans="1:16">
      <c r="A178" s="30" t="s">
        <v>92</v>
      </c>
      <c r="B178" s="38"/>
      <c r="E178" s="40" t="s">
        <v>395</v>
      </c>
      <c r="J178" s="39"/>
    </row>
    <row r="179" spans="1:16" ht="60">
      <c r="A179" s="30" t="s">
        <v>95</v>
      </c>
      <c r="B179" s="38"/>
      <c r="E179" s="32" t="s">
        <v>436</v>
      </c>
      <c r="J179" s="39"/>
    </row>
    <row r="180" spans="1:16">
      <c r="A180" s="30" t="s">
        <v>85</v>
      </c>
      <c r="B180" s="30">
        <v>34</v>
      </c>
      <c r="C180" s="31" t="s">
        <v>608</v>
      </c>
      <c r="D180" s="30" t="s">
        <v>87</v>
      </c>
      <c r="E180" s="32" t="s">
        <v>609</v>
      </c>
      <c r="F180" s="33" t="s">
        <v>140</v>
      </c>
      <c r="G180" s="34">
        <v>3</v>
      </c>
      <c r="H180" s="35">
        <v>0</v>
      </c>
      <c r="I180" s="36">
        <f>ROUND(G180*H180,P4)</f>
        <v>0</v>
      </c>
      <c r="J180" s="30"/>
      <c r="O180" s="37">
        <f>I180*0.21</f>
        <v>0</v>
      </c>
      <c r="P180">
        <v>3</v>
      </c>
    </row>
    <row r="181" spans="1:16">
      <c r="A181" s="30" t="s">
        <v>90</v>
      </c>
      <c r="B181" s="38"/>
      <c r="E181" s="41" t="s">
        <v>87</v>
      </c>
      <c r="J181" s="39"/>
    </row>
    <row r="182" spans="1:16" ht="45">
      <c r="A182" s="30" t="s">
        <v>92</v>
      </c>
      <c r="B182" s="38"/>
      <c r="E182" s="40" t="s">
        <v>908</v>
      </c>
      <c r="J182" s="39"/>
    </row>
    <row r="183" spans="1:16">
      <c r="A183" s="30" t="s">
        <v>92</v>
      </c>
      <c r="B183" s="38"/>
      <c r="E183" s="40" t="s">
        <v>798</v>
      </c>
      <c r="J183" s="39"/>
    </row>
    <row r="184" spans="1:16" ht="409.5">
      <c r="A184" s="30" t="s">
        <v>95</v>
      </c>
      <c r="B184" s="38"/>
      <c r="E184" s="32" t="s">
        <v>612</v>
      </c>
      <c r="J184" s="39"/>
    </row>
    <row r="185" spans="1:16">
      <c r="A185" s="30" t="s">
        <v>85</v>
      </c>
      <c r="B185" s="30">
        <v>35</v>
      </c>
      <c r="C185" s="31" t="s">
        <v>437</v>
      </c>
      <c r="D185" s="30" t="s">
        <v>87</v>
      </c>
      <c r="E185" s="32" t="s">
        <v>438</v>
      </c>
      <c r="F185" s="33" t="s">
        <v>230</v>
      </c>
      <c r="G185" s="34">
        <v>3.8</v>
      </c>
      <c r="H185" s="35">
        <v>0</v>
      </c>
      <c r="I185" s="36">
        <f>ROUND(G185*H185,P4)</f>
        <v>0</v>
      </c>
      <c r="J185" s="30"/>
      <c r="O185" s="37">
        <f>I185*0.21</f>
        <v>0</v>
      </c>
      <c r="P185">
        <v>3</v>
      </c>
    </row>
    <row r="186" spans="1:16">
      <c r="A186" s="30" t="s">
        <v>90</v>
      </c>
      <c r="B186" s="38"/>
      <c r="E186" s="41" t="s">
        <v>87</v>
      </c>
      <c r="J186" s="39"/>
    </row>
    <row r="187" spans="1:16" ht="45">
      <c r="A187" s="30" t="s">
        <v>92</v>
      </c>
      <c r="B187" s="38"/>
      <c r="E187" s="40" t="s">
        <v>1055</v>
      </c>
      <c r="J187" s="39"/>
    </row>
    <row r="188" spans="1:16">
      <c r="A188" s="30" t="s">
        <v>92</v>
      </c>
      <c r="B188" s="38"/>
      <c r="E188" s="40" t="s">
        <v>1056</v>
      </c>
      <c r="J188" s="39"/>
    </row>
    <row r="189" spans="1:16" ht="30">
      <c r="A189" s="30" t="s">
        <v>95</v>
      </c>
      <c r="B189" s="38"/>
      <c r="E189" s="32" t="s">
        <v>441</v>
      </c>
      <c r="J189" s="39"/>
    </row>
    <row r="190" spans="1:16">
      <c r="A190" s="30" t="s">
        <v>85</v>
      </c>
      <c r="B190" s="30">
        <v>36</v>
      </c>
      <c r="C190" s="31" t="s">
        <v>442</v>
      </c>
      <c r="D190" s="30" t="s">
        <v>87</v>
      </c>
      <c r="E190" s="32" t="s">
        <v>443</v>
      </c>
      <c r="F190" s="33" t="s">
        <v>230</v>
      </c>
      <c r="G190" s="34">
        <v>333</v>
      </c>
      <c r="H190" s="35">
        <v>0</v>
      </c>
      <c r="I190" s="36">
        <f>ROUND(G190*H190,P4)</f>
        <v>0</v>
      </c>
      <c r="J190" s="30"/>
      <c r="O190" s="37">
        <f>I190*0.21</f>
        <v>0</v>
      </c>
      <c r="P190">
        <v>3</v>
      </c>
    </row>
    <row r="191" spans="1:16">
      <c r="A191" s="30" t="s">
        <v>90</v>
      </c>
      <c r="B191" s="38"/>
      <c r="E191" s="32" t="s">
        <v>444</v>
      </c>
      <c r="J191" s="39"/>
    </row>
    <row r="192" spans="1:16" ht="135">
      <c r="A192" s="30" t="s">
        <v>92</v>
      </c>
      <c r="B192" s="38"/>
      <c r="E192" s="40" t="s">
        <v>1057</v>
      </c>
      <c r="J192" s="39"/>
    </row>
    <row r="193" spans="1:16">
      <c r="A193" s="30" t="s">
        <v>92</v>
      </c>
      <c r="B193" s="38"/>
      <c r="E193" s="40" t="s">
        <v>1001</v>
      </c>
      <c r="J193" s="39"/>
    </row>
    <row r="194" spans="1:16" ht="45">
      <c r="A194" s="30" t="s">
        <v>95</v>
      </c>
      <c r="B194" s="38"/>
      <c r="E194" s="32" t="s">
        <v>446</v>
      </c>
      <c r="J194" s="39"/>
    </row>
    <row r="195" spans="1:16">
      <c r="A195" s="30" t="s">
        <v>85</v>
      </c>
      <c r="B195" s="30">
        <v>37</v>
      </c>
      <c r="C195" s="31" t="s">
        <v>451</v>
      </c>
      <c r="D195" s="30" t="s">
        <v>87</v>
      </c>
      <c r="E195" s="32" t="s">
        <v>452</v>
      </c>
      <c r="F195" s="33" t="s">
        <v>188</v>
      </c>
      <c r="G195" s="34">
        <v>4.75</v>
      </c>
      <c r="H195" s="35">
        <v>0</v>
      </c>
      <c r="I195" s="36">
        <f>ROUND(G195*H195,P4)</f>
        <v>0</v>
      </c>
      <c r="J195" s="30"/>
      <c r="O195" s="37">
        <f>I195*0.21</f>
        <v>0</v>
      </c>
      <c r="P195">
        <v>3</v>
      </c>
    </row>
    <row r="196" spans="1:16">
      <c r="A196" s="30" t="s">
        <v>90</v>
      </c>
      <c r="B196" s="38"/>
      <c r="E196" s="41" t="s">
        <v>87</v>
      </c>
      <c r="J196" s="39"/>
    </row>
    <row r="197" spans="1:16" ht="30">
      <c r="A197" s="30" t="s">
        <v>92</v>
      </c>
      <c r="B197" s="38"/>
      <c r="E197" s="40" t="s">
        <v>1058</v>
      </c>
      <c r="J197" s="39"/>
    </row>
    <row r="198" spans="1:16">
      <c r="A198" s="30" t="s">
        <v>92</v>
      </c>
      <c r="B198" s="38"/>
      <c r="E198" s="40" t="s">
        <v>1059</v>
      </c>
      <c r="J198" s="39"/>
    </row>
    <row r="199" spans="1:16" ht="120">
      <c r="A199" s="30" t="s">
        <v>95</v>
      </c>
      <c r="B199" s="42"/>
      <c r="C199" s="43"/>
      <c r="D199" s="43"/>
      <c r="E199" s="32" t="s">
        <v>455</v>
      </c>
      <c r="F199" s="43"/>
      <c r="G199" s="43"/>
      <c r="H199" s="43"/>
      <c r="I199" s="43"/>
      <c r="J199" s="44"/>
    </row>
  </sheetData>
  <sheetProtection algorithmName="SHA-512" hashValue="Zgk0vPpAZSI1YEDSp2Z3Hwmj4TUX+aEgjjQsMHXw6O89KguV3TQopsRxifYAM/jVxdaIyhj8LiJolv+jxMq+Cg==" saltValue="4iyraz3pIc8pyHL3dv6PzMYRgK04ctyOKHRpYxt18m8beayOcOjRMeU8vfyh0Sa+N8bBnrnprcgkMsQSskV8zQ==" spinCount="100000" sheet="1" objects="1" scenarios="1"/>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 right="0" top="0" bottom="0" header="0" footer="0"/>
  <pageSetup fitToHeight="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P29"/>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50</v>
      </c>
      <c r="I3" s="19">
        <f>SUMIFS(I9:I29,A9:A29,"SD")</f>
        <v>0</v>
      </c>
      <c r="J3" s="15"/>
      <c r="O3">
        <v>0</v>
      </c>
      <c r="P3">
        <v>2</v>
      </c>
    </row>
    <row r="4" spans="1:16">
      <c r="A4" s="3" t="s">
        <v>69</v>
      </c>
      <c r="B4" s="16" t="s">
        <v>155</v>
      </c>
      <c r="C4" s="48" t="s">
        <v>972</v>
      </c>
      <c r="D4" s="49"/>
      <c r="E4" s="17" t="s">
        <v>973</v>
      </c>
      <c r="F4" s="3"/>
      <c r="G4" s="3"/>
      <c r="H4" s="3"/>
      <c r="I4" s="3"/>
      <c r="J4" s="15"/>
      <c r="O4">
        <v>0.12</v>
      </c>
      <c r="P4">
        <v>2</v>
      </c>
    </row>
    <row r="5" spans="1:16">
      <c r="A5" s="3" t="s">
        <v>158</v>
      </c>
      <c r="B5" s="16" t="s">
        <v>70</v>
      </c>
      <c r="C5" s="48" t="s">
        <v>50</v>
      </c>
      <c r="D5" s="49"/>
      <c r="E5" s="17" t="s">
        <v>20</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166</v>
      </c>
      <c r="D9" s="27"/>
      <c r="E9" s="24" t="s">
        <v>167</v>
      </c>
      <c r="F9" s="27"/>
      <c r="G9" s="27"/>
      <c r="H9" s="27"/>
      <c r="I9" s="28">
        <f>SUMIFS(I10:I29,A10:A29,"P")</f>
        <v>0</v>
      </c>
      <c r="J9" s="29"/>
    </row>
    <row r="10" spans="1:16">
      <c r="A10" s="30" t="s">
        <v>85</v>
      </c>
      <c r="B10" s="30">
        <v>1</v>
      </c>
      <c r="C10" s="31" t="s">
        <v>456</v>
      </c>
      <c r="D10" s="30" t="s">
        <v>87</v>
      </c>
      <c r="E10" s="32" t="s">
        <v>457</v>
      </c>
      <c r="F10" s="33" t="s">
        <v>170</v>
      </c>
      <c r="G10" s="34">
        <v>169.5</v>
      </c>
      <c r="H10" s="35">
        <v>0</v>
      </c>
      <c r="I10" s="36">
        <f>ROUND(G10*H10,P4)</f>
        <v>0</v>
      </c>
      <c r="J10" s="30"/>
      <c r="O10" s="37">
        <f>I10*0.21</f>
        <v>0</v>
      </c>
      <c r="P10">
        <v>3</v>
      </c>
    </row>
    <row r="11" spans="1:16">
      <c r="A11" s="30" t="s">
        <v>90</v>
      </c>
      <c r="B11" s="38"/>
      <c r="E11" s="32" t="s">
        <v>458</v>
      </c>
      <c r="J11" s="39"/>
    </row>
    <row r="12" spans="1:16" ht="45">
      <c r="A12" s="30" t="s">
        <v>92</v>
      </c>
      <c r="B12" s="38"/>
      <c r="E12" s="40" t="s">
        <v>1060</v>
      </c>
      <c r="J12" s="39"/>
    </row>
    <row r="13" spans="1:16">
      <c r="A13" s="30" t="s">
        <v>92</v>
      </c>
      <c r="B13" s="38"/>
      <c r="E13" s="40" t="s">
        <v>990</v>
      </c>
      <c r="J13" s="39"/>
    </row>
    <row r="14" spans="1:16" ht="390">
      <c r="A14" s="30" t="s">
        <v>95</v>
      </c>
      <c r="B14" s="38"/>
      <c r="E14" s="32" t="s">
        <v>460</v>
      </c>
      <c r="J14" s="39"/>
    </row>
    <row r="15" spans="1:16">
      <c r="A15" s="30" t="s">
        <v>85</v>
      </c>
      <c r="B15" s="30">
        <v>2</v>
      </c>
      <c r="C15" s="31" t="s">
        <v>177</v>
      </c>
      <c r="D15" s="30" t="s">
        <v>87</v>
      </c>
      <c r="E15" s="32" t="s">
        <v>461</v>
      </c>
      <c r="F15" s="33" t="s">
        <v>170</v>
      </c>
      <c r="G15" s="34">
        <v>169.5</v>
      </c>
      <c r="H15" s="35">
        <v>0</v>
      </c>
      <c r="I15" s="36">
        <f>ROUND(G15*H15,P4)</f>
        <v>0</v>
      </c>
      <c r="J15" s="30"/>
      <c r="O15" s="37">
        <f>I15*0.21</f>
        <v>0</v>
      </c>
      <c r="P15">
        <v>3</v>
      </c>
    </row>
    <row r="16" spans="1:16" ht="30">
      <c r="A16" s="30" t="s">
        <v>90</v>
      </c>
      <c r="B16" s="38"/>
      <c r="E16" s="32" t="s">
        <v>462</v>
      </c>
      <c r="J16" s="39"/>
    </row>
    <row r="17" spans="1:16" ht="30">
      <c r="A17" s="30" t="s">
        <v>92</v>
      </c>
      <c r="B17" s="38"/>
      <c r="E17" s="40" t="s">
        <v>989</v>
      </c>
      <c r="J17" s="39"/>
    </row>
    <row r="18" spans="1:16">
      <c r="A18" s="30" t="s">
        <v>92</v>
      </c>
      <c r="B18" s="38"/>
      <c r="E18" s="40" t="s">
        <v>990</v>
      </c>
      <c r="J18" s="39"/>
    </row>
    <row r="19" spans="1:16" ht="375">
      <c r="A19" s="30" t="s">
        <v>95</v>
      </c>
      <c r="B19" s="38"/>
      <c r="E19" s="32" t="s">
        <v>181</v>
      </c>
      <c r="J19" s="39"/>
    </row>
    <row r="20" spans="1:16">
      <c r="A20" s="30" t="s">
        <v>85</v>
      </c>
      <c r="B20" s="30">
        <v>3</v>
      </c>
      <c r="C20" s="31" t="s">
        <v>464</v>
      </c>
      <c r="D20" s="30" t="s">
        <v>87</v>
      </c>
      <c r="E20" s="32" t="s">
        <v>465</v>
      </c>
      <c r="F20" s="33" t="s">
        <v>188</v>
      </c>
      <c r="G20" s="34">
        <v>1695</v>
      </c>
      <c r="H20" s="35">
        <v>0</v>
      </c>
      <c r="I20" s="36">
        <f>ROUND(G20*H20,P4)</f>
        <v>0</v>
      </c>
      <c r="J20" s="30"/>
      <c r="O20" s="37">
        <f>I20*0.21</f>
        <v>0</v>
      </c>
      <c r="P20">
        <v>3</v>
      </c>
    </row>
    <row r="21" spans="1:16">
      <c r="A21" s="30" t="s">
        <v>90</v>
      </c>
      <c r="B21" s="38"/>
      <c r="E21" s="41" t="s">
        <v>87</v>
      </c>
      <c r="J21" s="39"/>
    </row>
    <row r="22" spans="1:16" ht="30">
      <c r="A22" s="30" t="s">
        <v>92</v>
      </c>
      <c r="B22" s="38"/>
      <c r="E22" s="40" t="s">
        <v>1061</v>
      </c>
      <c r="J22" s="39"/>
    </row>
    <row r="23" spans="1:16">
      <c r="A23" s="30" t="s">
        <v>92</v>
      </c>
      <c r="B23" s="38"/>
      <c r="E23" s="40" t="s">
        <v>981</v>
      </c>
      <c r="J23" s="39"/>
    </row>
    <row r="24" spans="1:16" ht="45">
      <c r="A24" s="30" t="s">
        <v>95</v>
      </c>
      <c r="B24" s="38"/>
      <c r="E24" s="32" t="s">
        <v>467</v>
      </c>
      <c r="J24" s="39"/>
    </row>
    <row r="25" spans="1:16">
      <c r="A25" s="30" t="s">
        <v>85</v>
      </c>
      <c r="B25" s="30">
        <v>4</v>
      </c>
      <c r="C25" s="31" t="s">
        <v>468</v>
      </c>
      <c r="D25" s="30" t="s">
        <v>87</v>
      </c>
      <c r="E25" s="32" t="s">
        <v>469</v>
      </c>
      <c r="F25" s="33" t="s">
        <v>188</v>
      </c>
      <c r="G25" s="34">
        <v>1695</v>
      </c>
      <c r="H25" s="35">
        <v>0</v>
      </c>
      <c r="I25" s="36">
        <f>ROUND(G25*H25,P4)</f>
        <v>0</v>
      </c>
      <c r="J25" s="30"/>
      <c r="O25" s="37">
        <f>I25*0.21</f>
        <v>0</v>
      </c>
      <c r="P25">
        <v>3</v>
      </c>
    </row>
    <row r="26" spans="1:16">
      <c r="A26" s="30" t="s">
        <v>90</v>
      </c>
      <c r="B26" s="38"/>
      <c r="E26" s="32" t="s">
        <v>470</v>
      </c>
      <c r="J26" s="39"/>
    </row>
    <row r="27" spans="1:16" ht="30">
      <c r="A27" s="30" t="s">
        <v>92</v>
      </c>
      <c r="B27" s="38"/>
      <c r="E27" s="40" t="s">
        <v>1061</v>
      </c>
      <c r="J27" s="39"/>
    </row>
    <row r="28" spans="1:16">
      <c r="A28" s="30" t="s">
        <v>92</v>
      </c>
      <c r="B28" s="38"/>
      <c r="E28" s="40" t="s">
        <v>981</v>
      </c>
      <c r="J28" s="39"/>
    </row>
    <row r="29" spans="1:16" ht="30">
      <c r="A29" s="30" t="s">
        <v>95</v>
      </c>
      <c r="B29" s="42"/>
      <c r="C29" s="43"/>
      <c r="D29" s="43"/>
      <c r="E29" s="32" t="s">
        <v>471</v>
      </c>
      <c r="F29" s="43"/>
      <c r="G29" s="43"/>
      <c r="H29" s="43"/>
      <c r="I29" s="43"/>
      <c r="J29" s="44"/>
    </row>
  </sheetData>
  <sheetProtection algorithmName="SHA-512" hashValue="ZvS8McIhakQHvBAqXA3nTZfBrp5qzx6KwWohP33bbSJj0lZjAOEm+esYQ/9K23BxhPoz704IGcaOKuYJv/LLZQ==" saltValue="kxeZdt+0LnoP1cN6o4YUNgNjU45BmYnLlC+StcMikqcJN3WOJwyBPJN2/j0+V6tBhJvqZYcQ6uE4yj98w1jq2w=="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P25"/>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51</v>
      </c>
      <c r="I3" s="19">
        <f>SUMIFS(I10:I25,A10:A25,"SD")</f>
        <v>0</v>
      </c>
      <c r="J3" s="15"/>
      <c r="O3">
        <v>0</v>
      </c>
      <c r="P3">
        <v>2</v>
      </c>
    </row>
    <row r="4" spans="1:16">
      <c r="A4" s="3" t="s">
        <v>69</v>
      </c>
      <c r="B4" s="16" t="s">
        <v>155</v>
      </c>
      <c r="C4" s="48" t="s">
        <v>1062</v>
      </c>
      <c r="D4" s="49"/>
      <c r="E4" s="17" t="s">
        <v>1063</v>
      </c>
      <c r="F4" s="3"/>
      <c r="G4" s="3"/>
      <c r="H4" s="3"/>
      <c r="I4" s="3"/>
      <c r="J4" s="15"/>
      <c r="O4">
        <v>0.12</v>
      </c>
      <c r="P4">
        <v>2</v>
      </c>
    </row>
    <row r="5" spans="1:16">
      <c r="A5" s="3" t="s">
        <v>158</v>
      </c>
      <c r="B5" s="16" t="s">
        <v>155</v>
      </c>
      <c r="C5" s="48" t="s">
        <v>51</v>
      </c>
      <c r="D5" s="49"/>
      <c r="E5" s="17" t="s">
        <v>515</v>
      </c>
      <c r="F5" s="3"/>
      <c r="G5" s="3"/>
      <c r="H5" s="3"/>
      <c r="I5" s="3"/>
      <c r="J5" s="15"/>
      <c r="O5">
        <v>0.21</v>
      </c>
    </row>
    <row r="6" spans="1:16">
      <c r="A6" s="3" t="s">
        <v>280</v>
      </c>
      <c r="B6" s="16" t="s">
        <v>70</v>
      </c>
      <c r="C6" s="48" t="s">
        <v>51</v>
      </c>
      <c r="D6" s="49"/>
      <c r="E6" s="17" t="s">
        <v>24</v>
      </c>
      <c r="F6" s="3"/>
      <c r="G6" s="3"/>
      <c r="H6" s="3"/>
      <c r="I6" s="3"/>
      <c r="J6" s="15"/>
    </row>
    <row r="7" spans="1:16">
      <c r="A7" s="52" t="s">
        <v>71</v>
      </c>
      <c r="B7" s="53" t="s">
        <v>72</v>
      </c>
      <c r="C7" s="54" t="s">
        <v>73</v>
      </c>
      <c r="D7" s="54" t="s">
        <v>74</v>
      </c>
      <c r="E7" s="54" t="s">
        <v>75</v>
      </c>
      <c r="F7" s="54" t="s">
        <v>76</v>
      </c>
      <c r="G7" s="54" t="s">
        <v>77</v>
      </c>
      <c r="H7" s="54" t="s">
        <v>78</v>
      </c>
      <c r="I7" s="54"/>
      <c r="J7" s="55" t="s">
        <v>79</v>
      </c>
    </row>
    <row r="8" spans="1:16">
      <c r="A8" s="52"/>
      <c r="B8" s="53"/>
      <c r="C8" s="54"/>
      <c r="D8" s="54"/>
      <c r="E8" s="54"/>
      <c r="F8" s="54"/>
      <c r="G8" s="54"/>
      <c r="H8" s="7" t="s">
        <v>80</v>
      </c>
      <c r="I8" s="7" t="s">
        <v>81</v>
      </c>
      <c r="J8" s="55"/>
    </row>
    <row r="9" spans="1:16">
      <c r="A9" s="22">
        <v>0</v>
      </c>
      <c r="B9" s="20">
        <v>1</v>
      </c>
      <c r="C9" s="23">
        <v>2</v>
      </c>
      <c r="D9" s="7">
        <v>3</v>
      </c>
      <c r="E9" s="23">
        <v>4</v>
      </c>
      <c r="F9" s="7">
        <v>5</v>
      </c>
      <c r="G9" s="7">
        <v>6</v>
      </c>
      <c r="H9" s="7">
        <v>7</v>
      </c>
      <c r="I9" s="23">
        <v>8</v>
      </c>
      <c r="J9" s="21">
        <v>9</v>
      </c>
    </row>
    <row r="10" spans="1:16">
      <c r="A10" s="24" t="s">
        <v>82</v>
      </c>
      <c r="B10" s="25"/>
      <c r="C10" s="26" t="s">
        <v>325</v>
      </c>
      <c r="D10" s="27"/>
      <c r="E10" s="24" t="s">
        <v>326</v>
      </c>
      <c r="F10" s="27"/>
      <c r="G10" s="27"/>
      <c r="H10" s="27"/>
      <c r="I10" s="28">
        <f>SUMIFS(I11:I25,A11:A25,"P")</f>
        <v>0</v>
      </c>
      <c r="J10" s="29"/>
    </row>
    <row r="11" spans="1:16">
      <c r="A11" s="30" t="s">
        <v>85</v>
      </c>
      <c r="B11" s="30">
        <v>1</v>
      </c>
      <c r="C11" s="31" t="s">
        <v>820</v>
      </c>
      <c r="D11" s="30" t="s">
        <v>87</v>
      </c>
      <c r="E11" s="32" t="s">
        <v>821</v>
      </c>
      <c r="F11" s="33" t="s">
        <v>188</v>
      </c>
      <c r="G11" s="34">
        <v>210</v>
      </c>
      <c r="H11" s="35">
        <v>0</v>
      </c>
      <c r="I11" s="36">
        <f>ROUND(G11*H11,P4)</f>
        <v>0</v>
      </c>
      <c r="J11" s="30"/>
      <c r="O11" s="37">
        <f>I11*0.21</f>
        <v>0</v>
      </c>
      <c r="P11">
        <v>3</v>
      </c>
    </row>
    <row r="12" spans="1:16">
      <c r="A12" s="30" t="s">
        <v>90</v>
      </c>
      <c r="B12" s="38"/>
      <c r="E12" s="41" t="s">
        <v>87</v>
      </c>
      <c r="J12" s="39"/>
    </row>
    <row r="13" spans="1:16" ht="105">
      <c r="A13" s="30" t="s">
        <v>92</v>
      </c>
      <c r="B13" s="38"/>
      <c r="E13" s="40" t="s">
        <v>1064</v>
      </c>
      <c r="J13" s="39"/>
    </row>
    <row r="14" spans="1:16">
      <c r="A14" s="30" t="s">
        <v>92</v>
      </c>
      <c r="B14" s="38"/>
      <c r="E14" s="40" t="s">
        <v>590</v>
      </c>
      <c r="J14" s="39"/>
    </row>
    <row r="15" spans="1:16" ht="60">
      <c r="A15" s="30" t="s">
        <v>95</v>
      </c>
      <c r="B15" s="38"/>
      <c r="E15" s="32" t="s">
        <v>338</v>
      </c>
      <c r="J15" s="39"/>
    </row>
    <row r="16" spans="1:16">
      <c r="A16" s="30" t="s">
        <v>85</v>
      </c>
      <c r="B16" s="30">
        <v>2</v>
      </c>
      <c r="C16" s="31" t="s">
        <v>824</v>
      </c>
      <c r="D16" s="30" t="s">
        <v>87</v>
      </c>
      <c r="E16" s="32" t="s">
        <v>825</v>
      </c>
      <c r="F16" s="33" t="s">
        <v>188</v>
      </c>
      <c r="G16" s="34">
        <v>174</v>
      </c>
      <c r="H16" s="35">
        <v>0</v>
      </c>
      <c r="I16" s="36">
        <f>ROUND(G16*H16,P4)</f>
        <v>0</v>
      </c>
      <c r="J16" s="30"/>
      <c r="O16" s="37">
        <f>I16*0.21</f>
        <v>0</v>
      </c>
      <c r="P16">
        <v>3</v>
      </c>
    </row>
    <row r="17" spans="1:16">
      <c r="A17" s="30" t="s">
        <v>90</v>
      </c>
      <c r="B17" s="38"/>
      <c r="E17" s="41" t="s">
        <v>87</v>
      </c>
      <c r="J17" s="39"/>
    </row>
    <row r="18" spans="1:16" ht="75">
      <c r="A18" s="30" t="s">
        <v>92</v>
      </c>
      <c r="B18" s="38"/>
      <c r="E18" s="40" t="s">
        <v>1065</v>
      </c>
      <c r="J18" s="39"/>
    </row>
    <row r="19" spans="1:16">
      <c r="A19" s="30" t="s">
        <v>92</v>
      </c>
      <c r="B19" s="38"/>
      <c r="E19" s="40" t="s">
        <v>1066</v>
      </c>
      <c r="J19" s="39"/>
    </row>
    <row r="20" spans="1:16" ht="195">
      <c r="A20" s="30" t="s">
        <v>95</v>
      </c>
      <c r="B20" s="38"/>
      <c r="E20" s="32" t="s">
        <v>375</v>
      </c>
      <c r="J20" s="39"/>
    </row>
    <row r="21" spans="1:16" ht="30">
      <c r="A21" s="30" t="s">
        <v>85</v>
      </c>
      <c r="B21" s="30">
        <v>3</v>
      </c>
      <c r="C21" s="31" t="s">
        <v>828</v>
      </c>
      <c r="D21" s="30" t="s">
        <v>87</v>
      </c>
      <c r="E21" s="32" t="s">
        <v>829</v>
      </c>
      <c r="F21" s="33" t="s">
        <v>188</v>
      </c>
      <c r="G21" s="34">
        <v>36</v>
      </c>
      <c r="H21" s="35">
        <v>0</v>
      </c>
      <c r="I21" s="36">
        <f>ROUND(G21*H21,P4)</f>
        <v>0</v>
      </c>
      <c r="J21" s="30"/>
      <c r="O21" s="37">
        <f>I21*0.21</f>
        <v>0</v>
      </c>
      <c r="P21">
        <v>3</v>
      </c>
    </row>
    <row r="22" spans="1:16">
      <c r="A22" s="30" t="s">
        <v>90</v>
      </c>
      <c r="B22" s="38"/>
      <c r="E22" s="41" t="s">
        <v>87</v>
      </c>
      <c r="J22" s="39"/>
    </row>
    <row r="23" spans="1:16" ht="75">
      <c r="A23" s="30" t="s">
        <v>92</v>
      </c>
      <c r="B23" s="38"/>
      <c r="E23" s="40" t="s">
        <v>1067</v>
      </c>
      <c r="J23" s="39"/>
    </row>
    <row r="24" spans="1:16">
      <c r="A24" s="30" t="s">
        <v>92</v>
      </c>
      <c r="B24" s="38"/>
      <c r="E24" s="40" t="s">
        <v>774</v>
      </c>
      <c r="J24" s="39"/>
    </row>
    <row r="25" spans="1:16" ht="195">
      <c r="A25" s="30" t="s">
        <v>95</v>
      </c>
      <c r="B25" s="42"/>
      <c r="C25" s="43"/>
      <c r="D25" s="43"/>
      <c r="E25" s="32" t="s">
        <v>375</v>
      </c>
      <c r="F25" s="43"/>
      <c r="G25" s="43"/>
      <c r="H25" s="43"/>
      <c r="I25" s="43"/>
      <c r="J25" s="44"/>
    </row>
  </sheetData>
  <sheetProtection algorithmName="SHA-512" hashValue="EBLRw7pGFfK0e/Y/qVleAEPnWq1xcj1Xi4VgomY6XWrsIsieigZa5MRuwWvRFh2AdbfXrX8Bk2MjDHHIOxy5rA==" saltValue="iJyqx7Eu0AiDI4QKLYi7Yhj5eBRHPGFI8IeNwlVIJg11lRIpa6ZmGD/KHjRd3c8i6kz15KBEI5Ay3dH2tffXkQ==" spinCount="100000" sheet="1" objects="1" scenarios="1"/>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 right="0" top="0" bottom="0" header="0" footer="0"/>
  <pageSetup fitToHeight="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P13"/>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52</v>
      </c>
      <c r="I3" s="19">
        <f>SUMIFS(I8:I13,A8:A13,"SD")</f>
        <v>0</v>
      </c>
      <c r="J3" s="15"/>
      <c r="O3">
        <v>0</v>
      </c>
      <c r="P3">
        <v>2</v>
      </c>
    </row>
    <row r="4" spans="1:16">
      <c r="A4" s="3" t="s">
        <v>69</v>
      </c>
      <c r="B4" s="16" t="s">
        <v>70</v>
      </c>
      <c r="C4" s="48" t="s">
        <v>52</v>
      </c>
      <c r="D4" s="49"/>
      <c r="E4" s="17" t="s">
        <v>53</v>
      </c>
      <c r="F4" s="3"/>
      <c r="G4" s="3"/>
      <c r="H4" s="3"/>
      <c r="I4" s="3"/>
      <c r="J4" s="15"/>
      <c r="O4">
        <v>0.12</v>
      </c>
      <c r="P4">
        <v>2</v>
      </c>
    </row>
    <row r="5" spans="1:16">
      <c r="A5" s="52" t="s">
        <v>71</v>
      </c>
      <c r="B5" s="53" t="s">
        <v>72</v>
      </c>
      <c r="C5" s="54" t="s">
        <v>73</v>
      </c>
      <c r="D5" s="54" t="s">
        <v>74</v>
      </c>
      <c r="E5" s="54" t="s">
        <v>75</v>
      </c>
      <c r="F5" s="54" t="s">
        <v>76</v>
      </c>
      <c r="G5" s="54" t="s">
        <v>77</v>
      </c>
      <c r="H5" s="54" t="s">
        <v>78</v>
      </c>
      <c r="I5" s="54"/>
      <c r="J5" s="55" t="s">
        <v>79</v>
      </c>
      <c r="O5">
        <v>0.21</v>
      </c>
    </row>
    <row r="6" spans="1:16">
      <c r="A6" s="52"/>
      <c r="B6" s="53"/>
      <c r="C6" s="54"/>
      <c r="D6" s="54"/>
      <c r="E6" s="54"/>
      <c r="F6" s="54"/>
      <c r="G6" s="54"/>
      <c r="H6" s="7" t="s">
        <v>80</v>
      </c>
      <c r="I6" s="7" t="s">
        <v>81</v>
      </c>
      <c r="J6" s="55"/>
    </row>
    <row r="7" spans="1:16">
      <c r="A7" s="22">
        <v>0</v>
      </c>
      <c r="B7" s="20">
        <v>1</v>
      </c>
      <c r="C7" s="23">
        <v>2</v>
      </c>
      <c r="D7" s="7">
        <v>3</v>
      </c>
      <c r="E7" s="23">
        <v>4</v>
      </c>
      <c r="F7" s="7">
        <v>5</v>
      </c>
      <c r="G7" s="7">
        <v>6</v>
      </c>
      <c r="H7" s="7">
        <v>7</v>
      </c>
      <c r="I7" s="23">
        <v>8</v>
      </c>
      <c r="J7" s="21">
        <v>9</v>
      </c>
    </row>
    <row r="8" spans="1:16">
      <c r="A8" s="24" t="s">
        <v>82</v>
      </c>
      <c r="B8" s="25"/>
      <c r="C8" s="26" t="s">
        <v>166</v>
      </c>
      <c r="D8" s="27"/>
      <c r="E8" s="24" t="s">
        <v>167</v>
      </c>
      <c r="F8" s="27"/>
      <c r="G8" s="27"/>
      <c r="H8" s="27"/>
      <c r="I8" s="28">
        <f>SUMIFS(I9:I13,A9:A13,"P")</f>
        <v>0</v>
      </c>
      <c r="J8" s="29"/>
    </row>
    <row r="9" spans="1:16">
      <c r="A9" s="30" t="s">
        <v>85</v>
      </c>
      <c r="B9" s="30">
        <v>1</v>
      </c>
      <c r="C9" s="31" t="s">
        <v>252</v>
      </c>
      <c r="D9" s="30" t="s">
        <v>85</v>
      </c>
      <c r="E9" s="32" t="s">
        <v>1068</v>
      </c>
      <c r="F9" s="33" t="s">
        <v>230</v>
      </c>
      <c r="G9" s="34">
        <v>948</v>
      </c>
      <c r="H9" s="35">
        <v>0</v>
      </c>
      <c r="I9" s="36">
        <f>ROUND(G9*H9,P4)</f>
        <v>0</v>
      </c>
      <c r="J9" s="30"/>
      <c r="O9" s="37">
        <f>I9*0.21</f>
        <v>0</v>
      </c>
      <c r="P9">
        <v>3</v>
      </c>
    </row>
    <row r="10" spans="1:16">
      <c r="A10" s="30" t="s">
        <v>90</v>
      </c>
      <c r="B10" s="38"/>
      <c r="E10" s="32" t="s">
        <v>1069</v>
      </c>
      <c r="J10" s="39"/>
    </row>
    <row r="11" spans="1:16" ht="120">
      <c r="A11" s="30" t="s">
        <v>92</v>
      </c>
      <c r="B11" s="38"/>
      <c r="E11" s="40" t="s">
        <v>1070</v>
      </c>
      <c r="J11" s="39"/>
    </row>
    <row r="12" spans="1:16">
      <c r="A12" s="30" t="s">
        <v>92</v>
      </c>
      <c r="B12" s="38"/>
      <c r="E12" s="40" t="s">
        <v>1071</v>
      </c>
      <c r="J12" s="39"/>
    </row>
    <row r="13" spans="1:16" ht="45">
      <c r="A13" s="30" t="s">
        <v>95</v>
      </c>
      <c r="B13" s="42"/>
      <c r="C13" s="43"/>
      <c r="D13" s="43"/>
      <c r="E13" s="32" t="s">
        <v>1072</v>
      </c>
      <c r="F13" s="43"/>
      <c r="G13" s="43"/>
      <c r="H13" s="43"/>
      <c r="I13" s="43"/>
      <c r="J13" s="44"/>
    </row>
  </sheetData>
  <sheetProtection algorithmName="SHA-512" hashValue="PnhG2qrxtts4VCm2gslG/KPWYTAwJL2hQCfqZ35p5C/O41c2O/XtgrGAndCdYqSL4QszT160LA/PxfxmqPXkVA==" saltValue="boJbo+nmYGRcZ5jjMBA5wA2fUzSE0t4gyoVBtewdgWJK/CR215lM+hIiUy7E6uFDQcDFnkgIwOCltx9Cj9d6IA==" spinCount="100000" sheet="1" objects="1" scenarios="1"/>
  <mergeCells count="11">
    <mergeCell ref="E5:E6"/>
    <mergeCell ref="F5:F6"/>
    <mergeCell ref="G5:G6"/>
    <mergeCell ref="H5:I5"/>
    <mergeCell ref="J5:J6"/>
    <mergeCell ref="C3:D3"/>
    <mergeCell ref="C4:D4"/>
    <mergeCell ref="A5:A6"/>
    <mergeCell ref="B5:B6"/>
    <mergeCell ref="C5:C6"/>
    <mergeCell ref="D5:D6"/>
  </mergeCells>
  <pageMargins left="0" right="0" top="0" bottom="0" header="0" footer="0"/>
  <pageSetup fitToHeight="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P56"/>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54</v>
      </c>
      <c r="I3" s="19">
        <f>SUMIFS(I8:I56,A8:A56,"SD")</f>
        <v>0</v>
      </c>
      <c r="J3" s="15"/>
      <c r="O3">
        <v>0</v>
      </c>
      <c r="P3">
        <v>2</v>
      </c>
    </row>
    <row r="4" spans="1:16">
      <c r="A4" s="3" t="s">
        <v>69</v>
      </c>
      <c r="B4" s="16" t="s">
        <v>70</v>
      </c>
      <c r="C4" s="48" t="s">
        <v>54</v>
      </c>
      <c r="D4" s="49"/>
      <c r="E4" s="17" t="s">
        <v>55</v>
      </c>
      <c r="F4" s="3"/>
      <c r="G4" s="3"/>
      <c r="H4" s="3"/>
      <c r="I4" s="3"/>
      <c r="J4" s="15"/>
      <c r="O4">
        <v>0.12</v>
      </c>
      <c r="P4">
        <v>2</v>
      </c>
    </row>
    <row r="5" spans="1:16">
      <c r="A5" s="52" t="s">
        <v>71</v>
      </c>
      <c r="B5" s="53" t="s">
        <v>72</v>
      </c>
      <c r="C5" s="54" t="s">
        <v>73</v>
      </c>
      <c r="D5" s="54" t="s">
        <v>74</v>
      </c>
      <c r="E5" s="54" t="s">
        <v>75</v>
      </c>
      <c r="F5" s="54" t="s">
        <v>76</v>
      </c>
      <c r="G5" s="54" t="s">
        <v>77</v>
      </c>
      <c r="H5" s="54" t="s">
        <v>78</v>
      </c>
      <c r="I5" s="54"/>
      <c r="J5" s="55" t="s">
        <v>79</v>
      </c>
      <c r="O5">
        <v>0.21</v>
      </c>
    </row>
    <row r="6" spans="1:16">
      <c r="A6" s="52"/>
      <c r="B6" s="53"/>
      <c r="C6" s="54"/>
      <c r="D6" s="54"/>
      <c r="E6" s="54"/>
      <c r="F6" s="54"/>
      <c r="G6" s="54"/>
      <c r="H6" s="7" t="s">
        <v>80</v>
      </c>
      <c r="I6" s="7" t="s">
        <v>81</v>
      </c>
      <c r="J6" s="55"/>
    </row>
    <row r="7" spans="1:16">
      <c r="A7" s="22">
        <v>0</v>
      </c>
      <c r="B7" s="20">
        <v>1</v>
      </c>
      <c r="C7" s="23">
        <v>2</v>
      </c>
      <c r="D7" s="7">
        <v>3</v>
      </c>
      <c r="E7" s="23">
        <v>4</v>
      </c>
      <c r="F7" s="7">
        <v>5</v>
      </c>
      <c r="G7" s="7">
        <v>6</v>
      </c>
      <c r="H7" s="7">
        <v>7</v>
      </c>
      <c r="I7" s="23">
        <v>8</v>
      </c>
      <c r="J7" s="21">
        <v>9</v>
      </c>
    </row>
    <row r="8" spans="1:16">
      <c r="A8" s="24" t="s">
        <v>82</v>
      </c>
      <c r="B8" s="25"/>
      <c r="C8" s="26" t="s">
        <v>262</v>
      </c>
      <c r="D8" s="27"/>
      <c r="E8" s="24" t="s">
        <v>263</v>
      </c>
      <c r="F8" s="27"/>
      <c r="G8" s="27"/>
      <c r="H8" s="27"/>
      <c r="I8" s="28">
        <f>SUMIFS(I9:I56,A9:A56,"P")</f>
        <v>0</v>
      </c>
      <c r="J8" s="29"/>
    </row>
    <row r="9" spans="1:16">
      <c r="A9" s="30" t="s">
        <v>85</v>
      </c>
      <c r="B9" s="30">
        <v>1</v>
      </c>
      <c r="C9" s="31" t="s">
        <v>1073</v>
      </c>
      <c r="D9" s="30" t="s">
        <v>87</v>
      </c>
      <c r="E9" s="32" t="s">
        <v>1074</v>
      </c>
      <c r="F9" s="33" t="s">
        <v>140</v>
      </c>
      <c r="G9" s="34">
        <v>640</v>
      </c>
      <c r="H9" s="35">
        <v>0</v>
      </c>
      <c r="I9" s="36">
        <f>ROUND(G9*H9,P4)</f>
        <v>0</v>
      </c>
      <c r="J9" s="30"/>
      <c r="O9" s="37">
        <f>I9*0.21</f>
        <v>0</v>
      </c>
      <c r="P9">
        <v>3</v>
      </c>
    </row>
    <row r="10" spans="1:16">
      <c r="A10" s="30" t="s">
        <v>90</v>
      </c>
      <c r="B10" s="38"/>
      <c r="E10" s="41" t="s">
        <v>87</v>
      </c>
      <c r="J10" s="39"/>
    </row>
    <row r="11" spans="1:16" ht="30">
      <c r="A11" s="30" t="s">
        <v>92</v>
      </c>
      <c r="B11" s="38"/>
      <c r="E11" s="40" t="s">
        <v>1075</v>
      </c>
      <c r="J11" s="39"/>
    </row>
    <row r="12" spans="1:16">
      <c r="A12" s="30" t="s">
        <v>92</v>
      </c>
      <c r="B12" s="38"/>
      <c r="E12" s="40" t="s">
        <v>1076</v>
      </c>
      <c r="J12" s="39"/>
    </row>
    <row r="13" spans="1:16" ht="60">
      <c r="A13" s="30" t="s">
        <v>95</v>
      </c>
      <c r="B13" s="38"/>
      <c r="E13" s="32" t="s">
        <v>1077</v>
      </c>
      <c r="J13" s="39"/>
    </row>
    <row r="14" spans="1:16">
      <c r="A14" s="30" t="s">
        <v>85</v>
      </c>
      <c r="B14" s="30">
        <v>2</v>
      </c>
      <c r="C14" s="31" t="s">
        <v>1073</v>
      </c>
      <c r="D14" s="30" t="s">
        <v>166</v>
      </c>
      <c r="E14" s="32" t="s">
        <v>1074</v>
      </c>
      <c r="F14" s="33" t="s">
        <v>140</v>
      </c>
      <c r="G14" s="34">
        <v>4</v>
      </c>
      <c r="H14" s="35">
        <v>0</v>
      </c>
      <c r="I14" s="36">
        <f>ROUND(G14*H14,P4)</f>
        <v>0</v>
      </c>
      <c r="J14" s="30"/>
      <c r="O14" s="37">
        <f>I14*0.21</f>
        <v>0</v>
      </c>
      <c r="P14">
        <v>3</v>
      </c>
    </row>
    <row r="15" spans="1:16">
      <c r="A15" s="30" t="s">
        <v>90</v>
      </c>
      <c r="B15" s="38"/>
      <c r="E15" s="32" t="s">
        <v>1078</v>
      </c>
      <c r="J15" s="39"/>
    </row>
    <row r="16" spans="1:16">
      <c r="A16" s="30" t="s">
        <v>92</v>
      </c>
      <c r="B16" s="38"/>
      <c r="E16" s="40" t="s">
        <v>1079</v>
      </c>
      <c r="J16" s="39"/>
    </row>
    <row r="17" spans="1:16">
      <c r="A17" s="30" t="s">
        <v>92</v>
      </c>
      <c r="B17" s="38"/>
      <c r="E17" s="40" t="s">
        <v>716</v>
      </c>
      <c r="J17" s="39"/>
    </row>
    <row r="18" spans="1:16" ht="60">
      <c r="A18" s="30" t="s">
        <v>95</v>
      </c>
      <c r="B18" s="38"/>
      <c r="E18" s="32" t="s">
        <v>1077</v>
      </c>
      <c r="J18" s="39"/>
    </row>
    <row r="19" spans="1:16">
      <c r="A19" s="30" t="s">
        <v>85</v>
      </c>
      <c r="B19" s="30">
        <v>3</v>
      </c>
      <c r="C19" s="31" t="s">
        <v>1080</v>
      </c>
      <c r="D19" s="30" t="s">
        <v>87</v>
      </c>
      <c r="E19" s="32" t="s">
        <v>1081</v>
      </c>
      <c r="F19" s="33" t="s">
        <v>140</v>
      </c>
      <c r="G19" s="34">
        <v>640</v>
      </c>
      <c r="H19" s="35">
        <v>0</v>
      </c>
      <c r="I19" s="36">
        <f>ROUND(G19*H19,P4)</f>
        <v>0</v>
      </c>
      <c r="J19" s="30"/>
      <c r="O19" s="37">
        <f>I19*0.21</f>
        <v>0</v>
      </c>
      <c r="P19">
        <v>3</v>
      </c>
    </row>
    <row r="20" spans="1:16">
      <c r="A20" s="30" t="s">
        <v>90</v>
      </c>
      <c r="B20" s="38"/>
      <c r="E20" s="41" t="s">
        <v>87</v>
      </c>
      <c r="J20" s="39"/>
    </row>
    <row r="21" spans="1:16">
      <c r="A21" s="30" t="s">
        <v>95</v>
      </c>
      <c r="B21" s="38"/>
      <c r="E21" s="32" t="s">
        <v>1082</v>
      </c>
      <c r="J21" s="39"/>
    </row>
    <row r="22" spans="1:16">
      <c r="A22" s="30" t="s">
        <v>85</v>
      </c>
      <c r="B22" s="30">
        <v>4</v>
      </c>
      <c r="C22" s="31" t="s">
        <v>1083</v>
      </c>
      <c r="D22" s="30" t="s">
        <v>87</v>
      </c>
      <c r="E22" s="32" t="s">
        <v>1084</v>
      </c>
      <c r="F22" s="33" t="s">
        <v>140</v>
      </c>
      <c r="G22" s="34">
        <v>2</v>
      </c>
      <c r="H22" s="35">
        <v>0</v>
      </c>
      <c r="I22" s="36">
        <f>ROUND(G22*H22,P4)</f>
        <v>0</v>
      </c>
      <c r="J22" s="30"/>
      <c r="O22" s="37">
        <f>I22*0.21</f>
        <v>0</v>
      </c>
      <c r="P22">
        <v>3</v>
      </c>
    </row>
    <row r="23" spans="1:16">
      <c r="A23" s="30" t="s">
        <v>90</v>
      </c>
      <c r="B23" s="38"/>
      <c r="E23" s="41" t="s">
        <v>87</v>
      </c>
      <c r="J23" s="39"/>
    </row>
    <row r="24" spans="1:16" ht="45">
      <c r="A24" s="30" t="s">
        <v>92</v>
      </c>
      <c r="B24" s="38"/>
      <c r="E24" s="40" t="s">
        <v>1085</v>
      </c>
      <c r="J24" s="39"/>
    </row>
    <row r="25" spans="1:16">
      <c r="A25" s="30" t="s">
        <v>92</v>
      </c>
      <c r="B25" s="38"/>
      <c r="E25" s="40" t="s">
        <v>497</v>
      </c>
      <c r="J25" s="39"/>
    </row>
    <row r="26" spans="1:16" ht="75">
      <c r="A26" s="30" t="s">
        <v>95</v>
      </c>
      <c r="B26" s="38"/>
      <c r="E26" s="32" t="s">
        <v>1086</v>
      </c>
      <c r="J26" s="39"/>
    </row>
    <row r="27" spans="1:16" ht="30">
      <c r="A27" s="30" t="s">
        <v>85</v>
      </c>
      <c r="B27" s="30">
        <v>5</v>
      </c>
      <c r="C27" s="31" t="s">
        <v>1087</v>
      </c>
      <c r="D27" s="30" t="s">
        <v>87</v>
      </c>
      <c r="E27" s="32" t="s">
        <v>1088</v>
      </c>
      <c r="F27" s="33" t="s">
        <v>140</v>
      </c>
      <c r="G27" s="34">
        <v>321</v>
      </c>
      <c r="H27" s="35">
        <v>0</v>
      </c>
      <c r="I27" s="36">
        <f>ROUND(G27*H27,P4)</f>
        <v>0</v>
      </c>
      <c r="J27" s="30"/>
      <c r="O27" s="37">
        <f>I27*0.21</f>
        <v>0</v>
      </c>
      <c r="P27">
        <v>3</v>
      </c>
    </row>
    <row r="28" spans="1:16" ht="30">
      <c r="A28" s="30" t="s">
        <v>90</v>
      </c>
      <c r="B28" s="38"/>
      <c r="E28" s="32" t="s">
        <v>1089</v>
      </c>
      <c r="J28" s="39"/>
    </row>
    <row r="29" spans="1:16" ht="409.5">
      <c r="A29" s="30" t="s">
        <v>92</v>
      </c>
      <c r="B29" s="38"/>
      <c r="E29" s="40" t="s">
        <v>1090</v>
      </c>
      <c r="J29" s="39"/>
    </row>
    <row r="30" spans="1:16">
      <c r="A30" s="30" t="s">
        <v>92</v>
      </c>
      <c r="B30" s="38"/>
      <c r="E30" s="40" t="s">
        <v>1091</v>
      </c>
      <c r="J30" s="39"/>
    </row>
    <row r="31" spans="1:16" ht="30">
      <c r="A31" s="30" t="s">
        <v>95</v>
      </c>
      <c r="B31" s="38"/>
      <c r="E31" s="32" t="s">
        <v>1092</v>
      </c>
      <c r="J31" s="39"/>
    </row>
    <row r="32" spans="1:16" ht="30">
      <c r="A32" s="30" t="s">
        <v>85</v>
      </c>
      <c r="B32" s="30">
        <v>6</v>
      </c>
      <c r="C32" s="31" t="s">
        <v>1093</v>
      </c>
      <c r="D32" s="30" t="s">
        <v>87</v>
      </c>
      <c r="E32" s="32" t="s">
        <v>1094</v>
      </c>
      <c r="F32" s="33" t="s">
        <v>140</v>
      </c>
      <c r="G32" s="34">
        <v>7</v>
      </c>
      <c r="H32" s="35">
        <v>0</v>
      </c>
      <c r="I32" s="36">
        <f>ROUND(G32*H32,P4)</f>
        <v>0</v>
      </c>
      <c r="J32" s="30"/>
      <c r="O32" s="37">
        <f>I32*0.21</f>
        <v>0</v>
      </c>
      <c r="P32">
        <v>3</v>
      </c>
    </row>
    <row r="33" spans="1:16">
      <c r="A33" s="30" t="s">
        <v>90</v>
      </c>
      <c r="B33" s="38"/>
      <c r="E33" s="41" t="s">
        <v>87</v>
      </c>
      <c r="J33" s="39"/>
    </row>
    <row r="34" spans="1:16" ht="105">
      <c r="A34" s="30" t="s">
        <v>92</v>
      </c>
      <c r="B34" s="38"/>
      <c r="E34" s="40" t="s">
        <v>1095</v>
      </c>
      <c r="J34" s="39"/>
    </row>
    <row r="35" spans="1:16">
      <c r="A35" s="30" t="s">
        <v>92</v>
      </c>
      <c r="B35" s="38"/>
      <c r="E35" s="40" t="s">
        <v>611</v>
      </c>
      <c r="J35" s="39"/>
    </row>
    <row r="36" spans="1:16" ht="30">
      <c r="A36" s="30" t="s">
        <v>95</v>
      </c>
      <c r="B36" s="38"/>
      <c r="E36" s="32" t="s">
        <v>1092</v>
      </c>
      <c r="J36" s="39"/>
    </row>
    <row r="37" spans="1:16" ht="30">
      <c r="A37" s="30" t="s">
        <v>85</v>
      </c>
      <c r="B37" s="30">
        <v>7</v>
      </c>
      <c r="C37" s="31" t="s">
        <v>1096</v>
      </c>
      <c r="D37" s="30" t="s">
        <v>87</v>
      </c>
      <c r="E37" s="32" t="s">
        <v>1097</v>
      </c>
      <c r="F37" s="33" t="s">
        <v>140</v>
      </c>
      <c r="G37" s="34">
        <v>259</v>
      </c>
      <c r="H37" s="35">
        <v>0</v>
      </c>
      <c r="I37" s="36">
        <f>ROUND(G37*H37,P4)</f>
        <v>0</v>
      </c>
      <c r="J37" s="30"/>
      <c r="O37" s="37">
        <f>I37*0.21</f>
        <v>0</v>
      </c>
      <c r="P37">
        <v>3</v>
      </c>
    </row>
    <row r="38" spans="1:16">
      <c r="A38" s="30" t="s">
        <v>90</v>
      </c>
      <c r="B38" s="38"/>
      <c r="E38" s="41" t="s">
        <v>87</v>
      </c>
      <c r="J38" s="39"/>
    </row>
    <row r="39" spans="1:16" ht="30">
      <c r="A39" s="30" t="s">
        <v>92</v>
      </c>
      <c r="B39" s="38"/>
      <c r="E39" s="40" t="s">
        <v>1098</v>
      </c>
      <c r="J39" s="39"/>
    </row>
    <row r="40" spans="1:16">
      <c r="A40" s="30" t="s">
        <v>92</v>
      </c>
      <c r="B40" s="38"/>
      <c r="E40" s="40" t="s">
        <v>587</v>
      </c>
      <c r="J40" s="39"/>
    </row>
    <row r="41" spans="1:16" ht="45">
      <c r="A41" s="30" t="s">
        <v>95</v>
      </c>
      <c r="B41" s="38"/>
      <c r="E41" s="32" t="s">
        <v>1099</v>
      </c>
      <c r="J41" s="39"/>
    </row>
    <row r="42" spans="1:16" ht="30">
      <c r="A42" s="30" t="s">
        <v>85</v>
      </c>
      <c r="B42" s="30">
        <v>8</v>
      </c>
      <c r="C42" s="31" t="s">
        <v>1100</v>
      </c>
      <c r="D42" s="30" t="s">
        <v>87</v>
      </c>
      <c r="E42" s="32" t="s">
        <v>1101</v>
      </c>
      <c r="F42" s="33" t="s">
        <v>188</v>
      </c>
      <c r="G42" s="34">
        <v>3746.5</v>
      </c>
      <c r="H42" s="35">
        <v>0</v>
      </c>
      <c r="I42" s="36">
        <f>ROUND(G42*H42,P4)</f>
        <v>0</v>
      </c>
      <c r="J42" s="30"/>
      <c r="O42" s="37">
        <f>I42*0.21</f>
        <v>0</v>
      </c>
      <c r="P42">
        <v>3</v>
      </c>
    </row>
    <row r="43" spans="1:16">
      <c r="A43" s="30" t="s">
        <v>90</v>
      </c>
      <c r="B43" s="38"/>
      <c r="E43" s="41" t="s">
        <v>87</v>
      </c>
      <c r="J43" s="39"/>
    </row>
    <row r="44" spans="1:16" ht="30">
      <c r="A44" s="30" t="s">
        <v>92</v>
      </c>
      <c r="B44" s="38"/>
      <c r="E44" s="40" t="s">
        <v>1102</v>
      </c>
      <c r="J44" s="39"/>
    </row>
    <row r="45" spans="1:16">
      <c r="A45" s="30" t="s">
        <v>92</v>
      </c>
      <c r="B45" s="38"/>
      <c r="E45" s="40" t="s">
        <v>1103</v>
      </c>
      <c r="J45" s="39"/>
    </row>
    <row r="46" spans="1:16" ht="60">
      <c r="A46" s="30" t="s">
        <v>95</v>
      </c>
      <c r="B46" s="38"/>
      <c r="E46" s="32" t="s">
        <v>1104</v>
      </c>
      <c r="J46" s="39"/>
    </row>
    <row r="47" spans="1:16" ht="30">
      <c r="A47" s="30" t="s">
        <v>85</v>
      </c>
      <c r="B47" s="30">
        <v>9</v>
      </c>
      <c r="C47" s="31" t="s">
        <v>1105</v>
      </c>
      <c r="D47" s="30" t="s">
        <v>87</v>
      </c>
      <c r="E47" s="32" t="s">
        <v>1106</v>
      </c>
      <c r="F47" s="33" t="s">
        <v>188</v>
      </c>
      <c r="G47" s="34">
        <v>154</v>
      </c>
      <c r="H47" s="35">
        <v>0</v>
      </c>
      <c r="I47" s="36">
        <f>ROUND(G47*H47,P4)</f>
        <v>0</v>
      </c>
      <c r="J47" s="30"/>
      <c r="O47" s="37">
        <f>I47*0.21</f>
        <v>0</v>
      </c>
      <c r="P47">
        <v>3</v>
      </c>
    </row>
    <row r="48" spans="1:16">
      <c r="A48" s="30" t="s">
        <v>90</v>
      </c>
      <c r="B48" s="38"/>
      <c r="E48" s="41" t="s">
        <v>87</v>
      </c>
      <c r="J48" s="39"/>
    </row>
    <row r="49" spans="1:16" ht="135">
      <c r="A49" s="30" t="s">
        <v>92</v>
      </c>
      <c r="B49" s="38"/>
      <c r="E49" s="40" t="s">
        <v>1107</v>
      </c>
      <c r="J49" s="39"/>
    </row>
    <row r="50" spans="1:16">
      <c r="A50" s="30" t="s">
        <v>92</v>
      </c>
      <c r="B50" s="38"/>
      <c r="E50" s="40" t="s">
        <v>1108</v>
      </c>
      <c r="J50" s="39"/>
    </row>
    <row r="51" spans="1:16" ht="60">
      <c r="A51" s="30" t="s">
        <v>95</v>
      </c>
      <c r="B51" s="38"/>
      <c r="E51" s="32" t="s">
        <v>1104</v>
      </c>
      <c r="J51" s="39"/>
    </row>
    <row r="52" spans="1:16">
      <c r="A52" s="30" t="s">
        <v>85</v>
      </c>
      <c r="B52" s="30">
        <v>10</v>
      </c>
      <c r="C52" s="31" t="s">
        <v>1109</v>
      </c>
      <c r="D52" s="30" t="s">
        <v>87</v>
      </c>
      <c r="E52" s="32" t="s">
        <v>1110</v>
      </c>
      <c r="F52" s="33" t="s">
        <v>188</v>
      </c>
      <c r="G52" s="34">
        <v>3592.5</v>
      </c>
      <c r="H52" s="35">
        <v>0</v>
      </c>
      <c r="I52" s="36">
        <f>ROUND(G52*H52,P4)</f>
        <v>0</v>
      </c>
      <c r="J52" s="30"/>
      <c r="O52" s="37">
        <f>I52*0.21</f>
        <v>0</v>
      </c>
      <c r="P52">
        <v>3</v>
      </c>
    </row>
    <row r="53" spans="1:16" ht="105">
      <c r="A53" s="30" t="s">
        <v>90</v>
      </c>
      <c r="B53" s="38"/>
      <c r="E53" s="32" t="s">
        <v>1111</v>
      </c>
      <c r="J53" s="39"/>
    </row>
    <row r="54" spans="1:16" ht="30">
      <c r="A54" s="30" t="s">
        <v>92</v>
      </c>
      <c r="B54" s="38"/>
      <c r="E54" s="40" t="s">
        <v>1112</v>
      </c>
      <c r="J54" s="39"/>
    </row>
    <row r="55" spans="1:16">
      <c r="A55" s="30" t="s">
        <v>92</v>
      </c>
      <c r="B55" s="38"/>
      <c r="E55" s="40" t="s">
        <v>1113</v>
      </c>
      <c r="J55" s="39"/>
    </row>
    <row r="56" spans="1:16" ht="60">
      <c r="A56" s="30" t="s">
        <v>95</v>
      </c>
      <c r="B56" s="42"/>
      <c r="C56" s="43"/>
      <c r="D56" s="43"/>
      <c r="E56" s="32" t="s">
        <v>1104</v>
      </c>
      <c r="F56" s="43"/>
      <c r="G56" s="43"/>
      <c r="H56" s="43"/>
      <c r="I56" s="43"/>
      <c r="J56" s="44"/>
    </row>
  </sheetData>
  <sheetProtection algorithmName="SHA-512" hashValue="bclIq5WdFBp3ZiK6ak/5Et8Ev6W/YB2tQwbYDFIdefvoU0R0U7lP7MX8uI9W1wN+IqRkfNJycrbRAu6q2XUACw==" saltValue="L6j5nB89RxtkTtxkIGsoCrKKqOeT5gvzunF4XIm+uOqXt6orhaWKtPBEMvlkOjeZf5WHWmuR+ZCNKTYpOrFFKA==" spinCount="100000" sheet="1" objects="1" scenarios="1"/>
  <mergeCells count="11">
    <mergeCell ref="E5:E6"/>
    <mergeCell ref="F5:F6"/>
    <mergeCell ref="G5:G6"/>
    <mergeCell ref="H5:I5"/>
    <mergeCell ref="J5:J6"/>
    <mergeCell ref="C3:D3"/>
    <mergeCell ref="C4:D4"/>
    <mergeCell ref="A5:A6"/>
    <mergeCell ref="B5:B6"/>
    <mergeCell ref="C5:C6"/>
    <mergeCell ref="D5:D6"/>
  </mergeCells>
  <pageMargins left="0" right="0" top="0" bottom="0" header="0" footer="0"/>
  <pageSetup fitToHeight="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P77"/>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56</v>
      </c>
      <c r="I3" s="19">
        <f>SUMIFS(I8:I77,A8:A77,"SD")</f>
        <v>0</v>
      </c>
      <c r="J3" s="15"/>
      <c r="O3">
        <v>0</v>
      </c>
      <c r="P3">
        <v>2</v>
      </c>
    </row>
    <row r="4" spans="1:16">
      <c r="A4" s="3" t="s">
        <v>69</v>
      </c>
      <c r="B4" s="16" t="s">
        <v>70</v>
      </c>
      <c r="C4" s="48" t="s">
        <v>56</v>
      </c>
      <c r="D4" s="49"/>
      <c r="E4" s="17" t="s">
        <v>57</v>
      </c>
      <c r="F4" s="3"/>
      <c r="G4" s="3"/>
      <c r="H4" s="3"/>
      <c r="I4" s="3"/>
      <c r="J4" s="15"/>
      <c r="O4">
        <v>0.12</v>
      </c>
      <c r="P4">
        <v>2</v>
      </c>
    </row>
    <row r="5" spans="1:16">
      <c r="A5" s="52" t="s">
        <v>71</v>
      </c>
      <c r="B5" s="53" t="s">
        <v>72</v>
      </c>
      <c r="C5" s="54" t="s">
        <v>73</v>
      </c>
      <c r="D5" s="54" t="s">
        <v>74</v>
      </c>
      <c r="E5" s="54" t="s">
        <v>75</v>
      </c>
      <c r="F5" s="54" t="s">
        <v>76</v>
      </c>
      <c r="G5" s="54" t="s">
        <v>77</v>
      </c>
      <c r="H5" s="54" t="s">
        <v>78</v>
      </c>
      <c r="I5" s="54"/>
      <c r="J5" s="55" t="s">
        <v>79</v>
      </c>
      <c r="O5">
        <v>0.21</v>
      </c>
    </row>
    <row r="6" spans="1:16">
      <c r="A6" s="52"/>
      <c r="B6" s="53"/>
      <c r="C6" s="54"/>
      <c r="D6" s="54"/>
      <c r="E6" s="54"/>
      <c r="F6" s="54"/>
      <c r="G6" s="54"/>
      <c r="H6" s="7" t="s">
        <v>80</v>
      </c>
      <c r="I6" s="7" t="s">
        <v>81</v>
      </c>
      <c r="J6" s="55"/>
    </row>
    <row r="7" spans="1:16">
      <c r="A7" s="22">
        <v>0</v>
      </c>
      <c r="B7" s="20">
        <v>1</v>
      </c>
      <c r="C7" s="23">
        <v>2</v>
      </c>
      <c r="D7" s="7">
        <v>3</v>
      </c>
      <c r="E7" s="23">
        <v>4</v>
      </c>
      <c r="F7" s="7">
        <v>5</v>
      </c>
      <c r="G7" s="7">
        <v>6</v>
      </c>
      <c r="H7" s="7">
        <v>7</v>
      </c>
      <c r="I7" s="23">
        <v>8</v>
      </c>
      <c r="J7" s="21">
        <v>9</v>
      </c>
    </row>
    <row r="8" spans="1:16">
      <c r="A8" s="24" t="s">
        <v>82</v>
      </c>
      <c r="B8" s="25"/>
      <c r="C8" s="26" t="s">
        <v>83</v>
      </c>
      <c r="D8" s="27"/>
      <c r="E8" s="24" t="s">
        <v>84</v>
      </c>
      <c r="F8" s="27"/>
      <c r="G8" s="27"/>
      <c r="H8" s="27"/>
      <c r="I8" s="28">
        <f>SUMIFS(I9:I18,A9:A18,"P")</f>
        <v>0</v>
      </c>
      <c r="J8" s="29"/>
    </row>
    <row r="9" spans="1:16">
      <c r="A9" s="30" t="s">
        <v>85</v>
      </c>
      <c r="B9" s="30">
        <v>1</v>
      </c>
      <c r="C9" s="31" t="s">
        <v>159</v>
      </c>
      <c r="D9" s="30" t="s">
        <v>166</v>
      </c>
      <c r="E9" s="32" t="s">
        <v>160</v>
      </c>
      <c r="F9" s="33" t="s">
        <v>161</v>
      </c>
      <c r="G9" s="34">
        <v>8.6449999999999996</v>
      </c>
      <c r="H9" s="35">
        <v>0</v>
      </c>
      <c r="I9" s="36">
        <f>ROUND(G9*H9,P4)</f>
        <v>0</v>
      </c>
      <c r="J9" s="30"/>
      <c r="O9" s="37">
        <f>I9*0.21</f>
        <v>0</v>
      </c>
      <c r="P9">
        <v>3</v>
      </c>
    </row>
    <row r="10" spans="1:16" ht="45">
      <c r="A10" s="30" t="s">
        <v>90</v>
      </c>
      <c r="B10" s="38"/>
      <c r="E10" s="32" t="s">
        <v>1114</v>
      </c>
      <c r="J10" s="39"/>
    </row>
    <row r="11" spans="1:16" ht="105">
      <c r="A11" s="30" t="s">
        <v>92</v>
      </c>
      <c r="B11" s="38"/>
      <c r="E11" s="40" t="s">
        <v>1115</v>
      </c>
      <c r="J11" s="39"/>
    </row>
    <row r="12" spans="1:16">
      <c r="A12" s="30" t="s">
        <v>92</v>
      </c>
      <c r="B12" s="38"/>
      <c r="E12" s="40" t="s">
        <v>1116</v>
      </c>
      <c r="J12" s="39"/>
    </row>
    <row r="13" spans="1:16" ht="30">
      <c r="A13" s="30" t="s">
        <v>95</v>
      </c>
      <c r="B13" s="38"/>
      <c r="E13" s="32" t="s">
        <v>165</v>
      </c>
      <c r="J13" s="39"/>
    </row>
    <row r="14" spans="1:16">
      <c r="A14" s="30" t="s">
        <v>85</v>
      </c>
      <c r="B14" s="30">
        <v>2</v>
      </c>
      <c r="C14" s="31" t="s">
        <v>159</v>
      </c>
      <c r="D14" s="30" t="s">
        <v>427</v>
      </c>
      <c r="E14" s="32" t="s">
        <v>160</v>
      </c>
      <c r="F14" s="33" t="s">
        <v>161</v>
      </c>
      <c r="G14" s="34">
        <v>30.62</v>
      </c>
      <c r="H14" s="35">
        <v>0</v>
      </c>
      <c r="I14" s="36">
        <f>ROUND(G14*H14,P4)</f>
        <v>0</v>
      </c>
      <c r="J14" s="30"/>
      <c r="O14" s="37">
        <f>I14*0.21</f>
        <v>0</v>
      </c>
      <c r="P14">
        <v>3</v>
      </c>
    </row>
    <row r="15" spans="1:16">
      <c r="A15" s="30" t="s">
        <v>90</v>
      </c>
      <c r="B15" s="38"/>
      <c r="E15" s="32" t="s">
        <v>1117</v>
      </c>
      <c r="J15" s="39"/>
    </row>
    <row r="16" spans="1:16" ht="105">
      <c r="A16" s="30" t="s">
        <v>92</v>
      </c>
      <c r="B16" s="38"/>
      <c r="E16" s="40" t="s">
        <v>1118</v>
      </c>
      <c r="J16" s="39"/>
    </row>
    <row r="17" spans="1:16">
      <c r="A17" s="30" t="s">
        <v>92</v>
      </c>
      <c r="B17" s="38"/>
      <c r="E17" s="40" t="s">
        <v>1119</v>
      </c>
      <c r="J17" s="39"/>
    </row>
    <row r="18" spans="1:16" ht="30">
      <c r="A18" s="30" t="s">
        <v>95</v>
      </c>
      <c r="B18" s="38"/>
      <c r="E18" s="32" t="s">
        <v>165</v>
      </c>
      <c r="J18" s="39"/>
    </row>
    <row r="19" spans="1:16">
      <c r="A19" s="24" t="s">
        <v>82</v>
      </c>
      <c r="B19" s="25"/>
      <c r="C19" s="26" t="s">
        <v>166</v>
      </c>
      <c r="D19" s="27"/>
      <c r="E19" s="24" t="s">
        <v>167</v>
      </c>
      <c r="F19" s="27"/>
      <c r="G19" s="27"/>
      <c r="H19" s="27"/>
      <c r="I19" s="28">
        <f>SUMIFS(I20:I29,A20:A29,"P")</f>
        <v>0</v>
      </c>
      <c r="J19" s="29"/>
    </row>
    <row r="20" spans="1:16">
      <c r="A20" s="30" t="s">
        <v>85</v>
      </c>
      <c r="B20" s="30">
        <v>3</v>
      </c>
      <c r="C20" s="31" t="s">
        <v>1120</v>
      </c>
      <c r="D20" s="30" t="s">
        <v>87</v>
      </c>
      <c r="E20" s="32" t="s">
        <v>1121</v>
      </c>
      <c r="F20" s="33" t="s">
        <v>170</v>
      </c>
      <c r="G20" s="34">
        <v>4.55</v>
      </c>
      <c r="H20" s="35">
        <v>0</v>
      </c>
      <c r="I20" s="36">
        <f>ROUND(G20*H20,P4)</f>
        <v>0</v>
      </c>
      <c r="J20" s="30"/>
      <c r="O20" s="37">
        <f>I20*0.21</f>
        <v>0</v>
      </c>
      <c r="P20">
        <v>3</v>
      </c>
    </row>
    <row r="21" spans="1:16">
      <c r="A21" s="30" t="s">
        <v>90</v>
      </c>
      <c r="B21" s="38"/>
      <c r="E21" s="32" t="s">
        <v>1122</v>
      </c>
      <c r="J21" s="39"/>
    </row>
    <row r="22" spans="1:16" ht="150">
      <c r="A22" s="30" t="s">
        <v>92</v>
      </c>
      <c r="B22" s="38"/>
      <c r="E22" s="40" t="s">
        <v>1123</v>
      </c>
      <c r="J22" s="39"/>
    </row>
    <row r="23" spans="1:16">
      <c r="A23" s="30" t="s">
        <v>92</v>
      </c>
      <c r="B23" s="38"/>
      <c r="E23" s="40" t="s">
        <v>1124</v>
      </c>
      <c r="J23" s="39"/>
    </row>
    <row r="24" spans="1:16" ht="405">
      <c r="A24" s="30" t="s">
        <v>95</v>
      </c>
      <c r="B24" s="38"/>
      <c r="E24" s="32" t="s">
        <v>291</v>
      </c>
      <c r="J24" s="39"/>
    </row>
    <row r="25" spans="1:16">
      <c r="A25" s="30" t="s">
        <v>85</v>
      </c>
      <c r="B25" s="30">
        <v>4</v>
      </c>
      <c r="C25" s="31" t="s">
        <v>293</v>
      </c>
      <c r="D25" s="30" t="s">
        <v>87</v>
      </c>
      <c r="E25" s="32" t="s">
        <v>294</v>
      </c>
      <c r="F25" s="33" t="s">
        <v>170</v>
      </c>
      <c r="G25" s="34">
        <v>4.55</v>
      </c>
      <c r="H25" s="35">
        <v>0</v>
      </c>
      <c r="I25" s="36">
        <f>ROUND(G25*H25,P4)</f>
        <v>0</v>
      </c>
      <c r="J25" s="30"/>
      <c r="O25" s="37">
        <f>I25*0.21</f>
        <v>0</v>
      </c>
      <c r="P25">
        <v>3</v>
      </c>
    </row>
    <row r="26" spans="1:16">
      <c r="A26" s="30" t="s">
        <v>90</v>
      </c>
      <c r="B26" s="38"/>
      <c r="E26" s="41" t="s">
        <v>87</v>
      </c>
      <c r="J26" s="39"/>
    </row>
    <row r="27" spans="1:16" ht="120">
      <c r="A27" s="30" t="s">
        <v>92</v>
      </c>
      <c r="B27" s="38"/>
      <c r="E27" s="40" t="s">
        <v>1125</v>
      </c>
      <c r="J27" s="39"/>
    </row>
    <row r="28" spans="1:16">
      <c r="A28" s="30" t="s">
        <v>92</v>
      </c>
      <c r="B28" s="38"/>
      <c r="E28" s="40" t="s">
        <v>1124</v>
      </c>
      <c r="J28" s="39"/>
    </row>
    <row r="29" spans="1:16" ht="300">
      <c r="A29" s="30" t="s">
        <v>95</v>
      </c>
      <c r="B29" s="38"/>
      <c r="E29" s="32" t="s">
        <v>298</v>
      </c>
      <c r="J29" s="39"/>
    </row>
    <row r="30" spans="1:16">
      <c r="A30" s="24" t="s">
        <v>82</v>
      </c>
      <c r="B30" s="45"/>
      <c r="C30" s="26" t="s">
        <v>184</v>
      </c>
      <c r="D30" s="46"/>
      <c r="E30" s="24" t="s">
        <v>185</v>
      </c>
      <c r="F30" s="46"/>
      <c r="G30" s="46"/>
      <c r="H30" s="46"/>
      <c r="I30" s="28">
        <f>SUMIFS(I30:I31,A30:A31,"P")</f>
        <v>0</v>
      </c>
      <c r="J30" s="47"/>
    </row>
    <row r="31" spans="1:16">
      <c r="A31" s="24" t="s">
        <v>82</v>
      </c>
      <c r="B31" s="25"/>
      <c r="C31" s="26" t="s">
        <v>427</v>
      </c>
      <c r="D31" s="27"/>
      <c r="E31" s="24" t="s">
        <v>1126</v>
      </c>
      <c r="F31" s="27"/>
      <c r="G31" s="27"/>
      <c r="H31" s="27"/>
      <c r="I31" s="28">
        <f>SUMIFS(I32:I46,A32:A46,"P")</f>
        <v>0</v>
      </c>
      <c r="J31" s="29"/>
    </row>
    <row r="32" spans="1:16">
      <c r="A32" s="30" t="s">
        <v>85</v>
      </c>
      <c r="B32" s="30">
        <v>5</v>
      </c>
      <c r="C32" s="31" t="s">
        <v>1127</v>
      </c>
      <c r="D32" s="30" t="s">
        <v>87</v>
      </c>
      <c r="E32" s="32" t="s">
        <v>1128</v>
      </c>
      <c r="F32" s="33" t="s">
        <v>170</v>
      </c>
      <c r="G32" s="34">
        <v>1.8129999999999999</v>
      </c>
      <c r="H32" s="35">
        <v>0</v>
      </c>
      <c r="I32" s="36">
        <f>ROUND(G32*H32,P4)</f>
        <v>0</v>
      </c>
      <c r="J32" s="30"/>
      <c r="O32" s="37">
        <f>I32*0.21</f>
        <v>0</v>
      </c>
      <c r="P32">
        <v>3</v>
      </c>
    </row>
    <row r="33" spans="1:16">
      <c r="A33" s="30" t="s">
        <v>90</v>
      </c>
      <c r="B33" s="38"/>
      <c r="E33" s="41" t="s">
        <v>87</v>
      </c>
      <c r="J33" s="39"/>
    </row>
    <row r="34" spans="1:16" ht="105">
      <c r="A34" s="30" t="s">
        <v>92</v>
      </c>
      <c r="B34" s="38"/>
      <c r="E34" s="40" t="s">
        <v>1129</v>
      </c>
      <c r="J34" s="39"/>
    </row>
    <row r="35" spans="1:16">
      <c r="A35" s="30" t="s">
        <v>92</v>
      </c>
      <c r="B35" s="38"/>
      <c r="E35" s="40" t="s">
        <v>1130</v>
      </c>
      <c r="J35" s="39"/>
    </row>
    <row r="36" spans="1:16" ht="409.5">
      <c r="A36" s="30" t="s">
        <v>95</v>
      </c>
      <c r="B36" s="38"/>
      <c r="E36" s="32" t="s">
        <v>1131</v>
      </c>
      <c r="J36" s="39"/>
    </row>
    <row r="37" spans="1:16">
      <c r="A37" s="30" t="s">
        <v>85</v>
      </c>
      <c r="B37" s="30">
        <v>6</v>
      </c>
      <c r="C37" s="31" t="s">
        <v>1132</v>
      </c>
      <c r="D37" s="30" t="s">
        <v>87</v>
      </c>
      <c r="E37" s="32" t="s">
        <v>1133</v>
      </c>
      <c r="F37" s="33" t="s">
        <v>170</v>
      </c>
      <c r="G37" s="34">
        <v>10.598000000000001</v>
      </c>
      <c r="H37" s="35">
        <v>0</v>
      </c>
      <c r="I37" s="36">
        <f>ROUND(G37*H37,P4)</f>
        <v>0</v>
      </c>
      <c r="J37" s="30"/>
      <c r="O37" s="37">
        <f>I37*0.21</f>
        <v>0</v>
      </c>
      <c r="P37">
        <v>3</v>
      </c>
    </row>
    <row r="38" spans="1:16">
      <c r="A38" s="30" t="s">
        <v>90</v>
      </c>
      <c r="B38" s="38"/>
      <c r="E38" s="41" t="s">
        <v>87</v>
      </c>
      <c r="J38" s="39"/>
    </row>
    <row r="39" spans="1:16" ht="105">
      <c r="A39" s="30" t="s">
        <v>92</v>
      </c>
      <c r="B39" s="38"/>
      <c r="E39" s="40" t="s">
        <v>1134</v>
      </c>
      <c r="J39" s="39"/>
    </row>
    <row r="40" spans="1:16">
      <c r="A40" s="30" t="s">
        <v>92</v>
      </c>
      <c r="B40" s="38"/>
      <c r="E40" s="40" t="s">
        <v>1135</v>
      </c>
      <c r="J40" s="39"/>
    </row>
    <row r="41" spans="1:16" ht="409.5">
      <c r="A41" s="30" t="s">
        <v>95</v>
      </c>
      <c r="B41" s="38"/>
      <c r="E41" s="32" t="s">
        <v>1136</v>
      </c>
      <c r="J41" s="39"/>
    </row>
    <row r="42" spans="1:16">
      <c r="A42" s="30" t="s">
        <v>85</v>
      </c>
      <c r="B42" s="30">
        <v>7</v>
      </c>
      <c r="C42" s="31" t="s">
        <v>1137</v>
      </c>
      <c r="D42" s="30" t="s">
        <v>87</v>
      </c>
      <c r="E42" s="32" t="s">
        <v>1138</v>
      </c>
      <c r="F42" s="33" t="s">
        <v>161</v>
      </c>
      <c r="G42" s="34">
        <v>2.556</v>
      </c>
      <c r="H42" s="35">
        <v>0</v>
      </c>
      <c r="I42" s="36">
        <f>ROUND(G42*H42,P4)</f>
        <v>0</v>
      </c>
      <c r="J42" s="30"/>
      <c r="O42" s="37">
        <f>I42*0.21</f>
        <v>0</v>
      </c>
      <c r="P42">
        <v>3</v>
      </c>
    </row>
    <row r="43" spans="1:16">
      <c r="A43" s="30" t="s">
        <v>90</v>
      </c>
      <c r="B43" s="38"/>
      <c r="E43" s="41" t="s">
        <v>87</v>
      </c>
      <c r="J43" s="39"/>
    </row>
    <row r="44" spans="1:16" ht="285">
      <c r="A44" s="30" t="s">
        <v>92</v>
      </c>
      <c r="B44" s="38"/>
      <c r="E44" s="40" t="s">
        <v>1139</v>
      </c>
      <c r="J44" s="39"/>
    </row>
    <row r="45" spans="1:16">
      <c r="A45" s="30" t="s">
        <v>92</v>
      </c>
      <c r="B45" s="38"/>
      <c r="E45" s="40" t="s">
        <v>1140</v>
      </c>
      <c r="J45" s="39"/>
    </row>
    <row r="46" spans="1:16" ht="330">
      <c r="A46" s="30" t="s">
        <v>95</v>
      </c>
      <c r="B46" s="38"/>
      <c r="E46" s="32" t="s">
        <v>1141</v>
      </c>
      <c r="J46" s="39"/>
    </row>
    <row r="47" spans="1:16">
      <c r="A47" s="24" t="s">
        <v>82</v>
      </c>
      <c r="B47" s="45"/>
      <c r="C47" s="26" t="s">
        <v>1142</v>
      </c>
      <c r="D47" s="46"/>
      <c r="E47" s="24" t="s">
        <v>1143</v>
      </c>
      <c r="F47" s="46"/>
      <c r="G47" s="46"/>
      <c r="H47" s="46"/>
      <c r="I47" s="28">
        <f>SUMIFS(I47:I48,A47:A48,"P")</f>
        <v>0</v>
      </c>
      <c r="J47" s="47"/>
    </row>
    <row r="48" spans="1:16">
      <c r="A48" s="24" t="s">
        <v>82</v>
      </c>
      <c r="B48" s="45"/>
      <c r="C48" s="26" t="s">
        <v>325</v>
      </c>
      <c r="D48" s="46"/>
      <c r="E48" s="24" t="s">
        <v>326</v>
      </c>
      <c r="F48" s="46"/>
      <c r="G48" s="46"/>
      <c r="H48" s="46"/>
      <c r="I48" s="28">
        <f>SUMIFS(I48:I49,A48:A49,"P")</f>
        <v>0</v>
      </c>
      <c r="J48" s="47"/>
    </row>
    <row r="49" spans="1:16">
      <c r="A49" s="24" t="s">
        <v>82</v>
      </c>
      <c r="B49" s="45"/>
      <c r="C49" s="26" t="s">
        <v>1144</v>
      </c>
      <c r="D49" s="46"/>
      <c r="E49" s="24" t="s">
        <v>1145</v>
      </c>
      <c r="F49" s="46"/>
      <c r="G49" s="46"/>
      <c r="H49" s="46"/>
      <c r="I49" s="28">
        <f>SUMIFS(I49:I50,A49:A50,"P")</f>
        <v>0</v>
      </c>
      <c r="J49" s="47"/>
    </row>
    <row r="50" spans="1:16">
      <c r="A50" s="24" t="s">
        <v>82</v>
      </c>
      <c r="B50" s="25"/>
      <c r="C50" s="26" t="s">
        <v>485</v>
      </c>
      <c r="D50" s="27"/>
      <c r="E50" s="24" t="s">
        <v>486</v>
      </c>
      <c r="F50" s="27"/>
      <c r="G50" s="27"/>
      <c r="H50" s="27"/>
      <c r="I50" s="28">
        <f>SUMIFS(I51:I70,A51:A70,"P")</f>
        <v>0</v>
      </c>
      <c r="J50" s="29"/>
    </row>
    <row r="51" spans="1:16">
      <c r="A51" s="30" t="s">
        <v>85</v>
      </c>
      <c r="B51" s="30">
        <v>8</v>
      </c>
      <c r="C51" s="31" t="s">
        <v>1146</v>
      </c>
      <c r="D51" s="30" t="s">
        <v>87</v>
      </c>
      <c r="E51" s="32" t="s">
        <v>1147</v>
      </c>
      <c r="F51" s="33" t="s">
        <v>188</v>
      </c>
      <c r="G51" s="34">
        <v>70.085999999999999</v>
      </c>
      <c r="H51" s="35">
        <v>0</v>
      </c>
      <c r="I51" s="36">
        <f>ROUND(G51*H51,P4)</f>
        <v>0</v>
      </c>
      <c r="J51" s="30"/>
      <c r="O51" s="37">
        <f>I51*0.21</f>
        <v>0</v>
      </c>
      <c r="P51">
        <v>3</v>
      </c>
    </row>
    <row r="52" spans="1:16">
      <c r="A52" s="30" t="s">
        <v>90</v>
      </c>
      <c r="B52" s="38"/>
      <c r="E52" s="41" t="s">
        <v>87</v>
      </c>
      <c r="J52" s="39"/>
    </row>
    <row r="53" spans="1:16" ht="135">
      <c r="A53" s="30" t="s">
        <v>92</v>
      </c>
      <c r="B53" s="38"/>
      <c r="E53" s="40" t="s">
        <v>1148</v>
      </c>
      <c r="J53" s="39"/>
    </row>
    <row r="54" spans="1:16">
      <c r="A54" s="30" t="s">
        <v>92</v>
      </c>
      <c r="B54" s="38"/>
      <c r="E54" s="40" t="s">
        <v>1149</v>
      </c>
      <c r="J54" s="39"/>
    </row>
    <row r="55" spans="1:16" ht="270">
      <c r="A55" s="30" t="s">
        <v>95</v>
      </c>
      <c r="B55" s="38"/>
      <c r="E55" s="32" t="s">
        <v>1150</v>
      </c>
      <c r="J55" s="39"/>
    </row>
    <row r="56" spans="1:16">
      <c r="A56" s="30" t="s">
        <v>85</v>
      </c>
      <c r="B56" s="30">
        <v>9</v>
      </c>
      <c r="C56" s="31" t="s">
        <v>1151</v>
      </c>
      <c r="D56" s="30" t="s">
        <v>87</v>
      </c>
      <c r="E56" s="32" t="s">
        <v>1152</v>
      </c>
      <c r="F56" s="33" t="s">
        <v>188</v>
      </c>
      <c r="G56" s="34">
        <v>24.361999999999998</v>
      </c>
      <c r="H56" s="35">
        <v>0</v>
      </c>
      <c r="I56" s="36">
        <f>ROUND(G56*H56,P4)</f>
        <v>0</v>
      </c>
      <c r="J56" s="30"/>
      <c r="O56" s="37">
        <f>I56*0.21</f>
        <v>0</v>
      </c>
      <c r="P56">
        <v>3</v>
      </c>
    </row>
    <row r="57" spans="1:16">
      <c r="A57" s="30" t="s">
        <v>90</v>
      </c>
      <c r="B57" s="38"/>
      <c r="E57" s="41" t="s">
        <v>87</v>
      </c>
      <c r="J57" s="39"/>
    </row>
    <row r="58" spans="1:16" ht="135">
      <c r="A58" s="30" t="s">
        <v>92</v>
      </c>
      <c r="B58" s="38"/>
      <c r="E58" s="40" t="s">
        <v>1153</v>
      </c>
      <c r="J58" s="39"/>
    </row>
    <row r="59" spans="1:16">
      <c r="A59" s="30" t="s">
        <v>92</v>
      </c>
      <c r="B59" s="38"/>
      <c r="E59" s="40" t="s">
        <v>1154</v>
      </c>
      <c r="J59" s="39"/>
    </row>
    <row r="60" spans="1:16" ht="45">
      <c r="A60" s="30" t="s">
        <v>95</v>
      </c>
      <c r="B60" s="38"/>
      <c r="E60" s="32" t="s">
        <v>1155</v>
      </c>
      <c r="J60" s="39"/>
    </row>
    <row r="61" spans="1:16" ht="30">
      <c r="A61" s="30" t="s">
        <v>85</v>
      </c>
      <c r="B61" s="30">
        <v>10</v>
      </c>
      <c r="C61" s="31" t="s">
        <v>1156</v>
      </c>
      <c r="D61" s="30" t="s">
        <v>87</v>
      </c>
      <c r="E61" s="32" t="s">
        <v>1157</v>
      </c>
      <c r="F61" s="33" t="s">
        <v>140</v>
      </c>
      <c r="G61" s="34">
        <v>50</v>
      </c>
      <c r="H61" s="35">
        <v>0</v>
      </c>
      <c r="I61" s="36">
        <f>ROUND(G61*H61,P4)</f>
        <v>0</v>
      </c>
      <c r="J61" s="30"/>
      <c r="O61" s="37">
        <f>I61*0.21</f>
        <v>0</v>
      </c>
      <c r="P61">
        <v>3</v>
      </c>
    </row>
    <row r="62" spans="1:16">
      <c r="A62" s="30" t="s">
        <v>90</v>
      </c>
      <c r="B62" s="38"/>
      <c r="E62" s="41" t="s">
        <v>87</v>
      </c>
      <c r="J62" s="39"/>
    </row>
    <row r="63" spans="1:16" ht="120">
      <c r="A63" s="30" t="s">
        <v>92</v>
      </c>
      <c r="B63" s="38"/>
      <c r="E63" s="40" t="s">
        <v>1158</v>
      </c>
      <c r="J63" s="39"/>
    </row>
    <row r="64" spans="1:16">
      <c r="A64" s="30" t="s">
        <v>92</v>
      </c>
      <c r="B64" s="38"/>
      <c r="E64" s="40" t="s">
        <v>1159</v>
      </c>
      <c r="J64" s="39"/>
    </row>
    <row r="65" spans="1:16" ht="120">
      <c r="A65" s="30" t="s">
        <v>95</v>
      </c>
      <c r="B65" s="38"/>
      <c r="E65" s="32" t="s">
        <v>1160</v>
      </c>
      <c r="J65" s="39"/>
    </row>
    <row r="66" spans="1:16">
      <c r="A66" s="30" t="s">
        <v>85</v>
      </c>
      <c r="B66" s="30">
        <v>11</v>
      </c>
      <c r="C66" s="31" t="s">
        <v>1161</v>
      </c>
      <c r="D66" s="30" t="s">
        <v>87</v>
      </c>
      <c r="E66" s="32" t="s">
        <v>1162</v>
      </c>
      <c r="F66" s="33" t="s">
        <v>188</v>
      </c>
      <c r="G66" s="34">
        <v>26.454999999999998</v>
      </c>
      <c r="H66" s="35">
        <v>0</v>
      </c>
      <c r="I66" s="36">
        <f>ROUND(G66*H66,P4)</f>
        <v>0</v>
      </c>
      <c r="J66" s="30"/>
      <c r="O66" s="37">
        <f>I66*0.21</f>
        <v>0</v>
      </c>
      <c r="P66">
        <v>3</v>
      </c>
    </row>
    <row r="67" spans="1:16">
      <c r="A67" s="30" t="s">
        <v>90</v>
      </c>
      <c r="B67" s="38"/>
      <c r="E67" s="41" t="s">
        <v>87</v>
      </c>
      <c r="J67" s="39"/>
    </row>
    <row r="68" spans="1:16" ht="135">
      <c r="A68" s="30" t="s">
        <v>92</v>
      </c>
      <c r="B68" s="38"/>
      <c r="E68" s="40" t="s">
        <v>1163</v>
      </c>
      <c r="J68" s="39"/>
    </row>
    <row r="69" spans="1:16">
      <c r="A69" s="30" t="s">
        <v>92</v>
      </c>
      <c r="B69" s="38"/>
      <c r="E69" s="40" t="s">
        <v>1164</v>
      </c>
      <c r="J69" s="39"/>
    </row>
    <row r="70" spans="1:16" ht="60">
      <c r="A70" s="30" t="s">
        <v>95</v>
      </c>
      <c r="B70" s="38"/>
      <c r="E70" s="32" t="s">
        <v>1165</v>
      </c>
      <c r="J70" s="39"/>
    </row>
    <row r="71" spans="1:16">
      <c r="A71" s="24" t="s">
        <v>82</v>
      </c>
      <c r="B71" s="45"/>
      <c r="C71" s="26" t="s">
        <v>376</v>
      </c>
      <c r="D71" s="46"/>
      <c r="E71" s="24" t="s">
        <v>377</v>
      </c>
      <c r="F71" s="46"/>
      <c r="G71" s="46"/>
      <c r="H71" s="46"/>
      <c r="I71" s="28">
        <f>SUMIFS(I71:I72,A71:A72,"P")</f>
        <v>0</v>
      </c>
      <c r="J71" s="47"/>
    </row>
    <row r="72" spans="1:16">
      <c r="A72" s="24" t="s">
        <v>82</v>
      </c>
      <c r="B72" s="25"/>
      <c r="C72" s="26" t="s">
        <v>262</v>
      </c>
      <c r="D72" s="27"/>
      <c r="E72" s="24" t="s">
        <v>263</v>
      </c>
      <c r="F72" s="27"/>
      <c r="G72" s="27"/>
      <c r="H72" s="27"/>
      <c r="I72" s="28">
        <f>SUMIFS(I73:I77,A73:A77,"P")</f>
        <v>0</v>
      </c>
      <c r="J72" s="29"/>
    </row>
    <row r="73" spans="1:16" ht="30">
      <c r="A73" s="30" t="s">
        <v>85</v>
      </c>
      <c r="B73" s="30">
        <v>12</v>
      </c>
      <c r="C73" s="31" t="s">
        <v>1166</v>
      </c>
      <c r="D73" s="30" t="s">
        <v>87</v>
      </c>
      <c r="E73" s="32" t="s">
        <v>1167</v>
      </c>
      <c r="F73" s="33" t="s">
        <v>170</v>
      </c>
      <c r="G73" s="34">
        <v>12.247999999999999</v>
      </c>
      <c r="H73" s="35">
        <v>0</v>
      </c>
      <c r="I73" s="36">
        <f>ROUND(G73*H73,P4)</f>
        <v>0</v>
      </c>
      <c r="J73" s="30"/>
      <c r="O73" s="37">
        <f>I73*0.21</f>
        <v>0</v>
      </c>
      <c r="P73">
        <v>3</v>
      </c>
    </row>
    <row r="74" spans="1:16">
      <c r="A74" s="30" t="s">
        <v>90</v>
      </c>
      <c r="B74" s="38"/>
      <c r="E74" s="32" t="s">
        <v>1168</v>
      </c>
      <c r="J74" s="39"/>
    </row>
    <row r="75" spans="1:16" ht="165">
      <c r="A75" s="30" t="s">
        <v>92</v>
      </c>
      <c r="B75" s="38"/>
      <c r="E75" s="40" t="s">
        <v>1169</v>
      </c>
      <c r="J75" s="39"/>
    </row>
    <row r="76" spans="1:16">
      <c r="A76" s="30" t="s">
        <v>92</v>
      </c>
      <c r="B76" s="38"/>
      <c r="E76" s="40" t="s">
        <v>1170</v>
      </c>
      <c r="J76" s="39"/>
    </row>
    <row r="77" spans="1:16" ht="150">
      <c r="A77" s="30" t="s">
        <v>95</v>
      </c>
      <c r="B77" s="42"/>
      <c r="C77" s="43"/>
      <c r="D77" s="43"/>
      <c r="E77" s="32" t="s">
        <v>1171</v>
      </c>
      <c r="F77" s="43"/>
      <c r="G77" s="43"/>
      <c r="H77" s="43"/>
      <c r="I77" s="43"/>
      <c r="J77" s="44"/>
    </row>
  </sheetData>
  <sheetProtection algorithmName="SHA-512" hashValue="u/tKJV9FN+FsqmSKa22UBn+G0/wM+dHNvNzzibswvU+0qWkduJafeviyfv5eMuXUOdC0fd+JuOLW4wDkVlBQ9w==" saltValue="50N4NHg2tFMkzFpFKEPeuhCoz+jikvhaW/Nn8wayySjq3yhuQ7jD+Ezx3jL6Kbsc6D+Uxn4MI4tpUDaLrxqmLw==" spinCount="100000" sheet="1" objects="1" scenarios="1"/>
  <mergeCells count="11">
    <mergeCell ref="E5:E6"/>
    <mergeCell ref="F5:F6"/>
    <mergeCell ref="G5:G6"/>
    <mergeCell ref="H5:I5"/>
    <mergeCell ref="J5:J6"/>
    <mergeCell ref="C3:D3"/>
    <mergeCell ref="C4:D4"/>
    <mergeCell ref="A5:A6"/>
    <mergeCell ref="B5:B6"/>
    <mergeCell ref="C5:C6"/>
    <mergeCell ref="D5:D6"/>
  </mergeCells>
  <pageMargins left="0" right="0" top="0" bottom="0" header="0" footer="0"/>
  <pageSetup fitToHeight="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P67"/>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58</v>
      </c>
      <c r="I3" s="19">
        <f>SUMIFS(I8:I67,A8:A67,"SD")</f>
        <v>0</v>
      </c>
      <c r="J3" s="15"/>
      <c r="O3">
        <v>0</v>
      </c>
      <c r="P3">
        <v>2</v>
      </c>
    </row>
    <row r="4" spans="1:16">
      <c r="A4" s="3" t="s">
        <v>69</v>
      </c>
      <c r="B4" s="16" t="s">
        <v>70</v>
      </c>
      <c r="C4" s="48" t="s">
        <v>58</v>
      </c>
      <c r="D4" s="49"/>
      <c r="E4" s="17" t="s">
        <v>59</v>
      </c>
      <c r="F4" s="3"/>
      <c r="G4" s="3"/>
      <c r="H4" s="3"/>
      <c r="I4" s="3"/>
      <c r="J4" s="15"/>
      <c r="O4">
        <v>0.12</v>
      </c>
      <c r="P4">
        <v>2</v>
      </c>
    </row>
    <row r="5" spans="1:16">
      <c r="A5" s="52" t="s">
        <v>71</v>
      </c>
      <c r="B5" s="53" t="s">
        <v>72</v>
      </c>
      <c r="C5" s="54" t="s">
        <v>73</v>
      </c>
      <c r="D5" s="54" t="s">
        <v>74</v>
      </c>
      <c r="E5" s="54" t="s">
        <v>75</v>
      </c>
      <c r="F5" s="54" t="s">
        <v>76</v>
      </c>
      <c r="G5" s="54" t="s">
        <v>77</v>
      </c>
      <c r="H5" s="54" t="s">
        <v>78</v>
      </c>
      <c r="I5" s="54"/>
      <c r="J5" s="55" t="s">
        <v>79</v>
      </c>
      <c r="O5">
        <v>0.21</v>
      </c>
    </row>
    <row r="6" spans="1:16">
      <c r="A6" s="52"/>
      <c r="B6" s="53"/>
      <c r="C6" s="54"/>
      <c r="D6" s="54"/>
      <c r="E6" s="54"/>
      <c r="F6" s="54"/>
      <c r="G6" s="54"/>
      <c r="H6" s="7" t="s">
        <v>80</v>
      </c>
      <c r="I6" s="7" t="s">
        <v>81</v>
      </c>
      <c r="J6" s="55"/>
    </row>
    <row r="7" spans="1:16">
      <c r="A7" s="22">
        <v>0</v>
      </c>
      <c r="B7" s="20">
        <v>1</v>
      </c>
      <c r="C7" s="23">
        <v>2</v>
      </c>
      <c r="D7" s="7">
        <v>3</v>
      </c>
      <c r="E7" s="23">
        <v>4</v>
      </c>
      <c r="F7" s="7">
        <v>5</v>
      </c>
      <c r="G7" s="7">
        <v>6</v>
      </c>
      <c r="H7" s="7">
        <v>7</v>
      </c>
      <c r="I7" s="23">
        <v>8</v>
      </c>
      <c r="J7" s="21">
        <v>9</v>
      </c>
    </row>
    <row r="8" spans="1:16">
      <c r="A8" s="24" t="s">
        <v>82</v>
      </c>
      <c r="B8" s="25"/>
      <c r="C8" s="26" t="s">
        <v>83</v>
      </c>
      <c r="D8" s="27"/>
      <c r="E8" s="24" t="s">
        <v>84</v>
      </c>
      <c r="F8" s="27"/>
      <c r="G8" s="27"/>
      <c r="H8" s="27"/>
      <c r="I8" s="28">
        <f>SUMIFS(I9:I13,A9:A13,"P")</f>
        <v>0</v>
      </c>
      <c r="J8" s="29"/>
    </row>
    <row r="9" spans="1:16">
      <c r="A9" s="30" t="s">
        <v>85</v>
      </c>
      <c r="B9" s="30">
        <v>1</v>
      </c>
      <c r="C9" s="31" t="s">
        <v>159</v>
      </c>
      <c r="D9" s="30" t="s">
        <v>166</v>
      </c>
      <c r="E9" s="32" t="s">
        <v>160</v>
      </c>
      <c r="F9" s="33" t="s">
        <v>161</v>
      </c>
      <c r="G9" s="34">
        <v>2.1120000000000001</v>
      </c>
      <c r="H9" s="35">
        <v>0</v>
      </c>
      <c r="I9" s="36">
        <f>ROUND(G9*H9,P4)</f>
        <v>0</v>
      </c>
      <c r="J9" s="30"/>
      <c r="O9" s="37">
        <f>I9*0.21</f>
        <v>0</v>
      </c>
      <c r="P9">
        <v>3</v>
      </c>
    </row>
    <row r="10" spans="1:16" ht="45">
      <c r="A10" s="30" t="s">
        <v>90</v>
      </c>
      <c r="B10" s="38"/>
      <c r="E10" s="32" t="s">
        <v>1114</v>
      </c>
      <c r="J10" s="39"/>
    </row>
    <row r="11" spans="1:16" ht="105">
      <c r="A11" s="30" t="s">
        <v>92</v>
      </c>
      <c r="B11" s="38"/>
      <c r="E11" s="40" t="s">
        <v>1172</v>
      </c>
      <c r="J11" s="39"/>
    </row>
    <row r="12" spans="1:16">
      <c r="A12" s="30" t="s">
        <v>92</v>
      </c>
      <c r="B12" s="38"/>
      <c r="E12" s="40" t="s">
        <v>1173</v>
      </c>
      <c r="J12" s="39"/>
    </row>
    <row r="13" spans="1:16" ht="30">
      <c r="A13" s="30" t="s">
        <v>95</v>
      </c>
      <c r="B13" s="38"/>
      <c r="E13" s="32" t="s">
        <v>165</v>
      </c>
      <c r="J13" s="39"/>
    </row>
    <row r="14" spans="1:16">
      <c r="A14" s="24" t="s">
        <v>82</v>
      </c>
      <c r="B14" s="45"/>
      <c r="C14" s="26" t="s">
        <v>166</v>
      </c>
      <c r="D14" s="46"/>
      <c r="E14" s="24" t="s">
        <v>167</v>
      </c>
      <c r="F14" s="46"/>
      <c r="G14" s="46"/>
      <c r="H14" s="46"/>
      <c r="I14" s="28">
        <f>SUMIFS(I14:I15,A14:A15,"P")</f>
        <v>0</v>
      </c>
      <c r="J14" s="47"/>
    </row>
    <row r="15" spans="1:16">
      <c r="A15" s="24" t="s">
        <v>82</v>
      </c>
      <c r="B15" s="45"/>
      <c r="C15" s="26" t="s">
        <v>184</v>
      </c>
      <c r="D15" s="46"/>
      <c r="E15" s="24" t="s">
        <v>185</v>
      </c>
      <c r="F15" s="46"/>
      <c r="G15" s="46"/>
      <c r="H15" s="46"/>
      <c r="I15" s="28">
        <f>SUMIFS(I15:I16,A15:A16,"P")</f>
        <v>0</v>
      </c>
      <c r="J15" s="47"/>
    </row>
    <row r="16" spans="1:16">
      <c r="A16" s="24" t="s">
        <v>82</v>
      </c>
      <c r="B16" s="25"/>
      <c r="C16" s="26" t="s">
        <v>427</v>
      </c>
      <c r="D16" s="27"/>
      <c r="E16" s="24" t="s">
        <v>1126</v>
      </c>
      <c r="F16" s="27"/>
      <c r="G16" s="27"/>
      <c r="H16" s="27"/>
      <c r="I16" s="28">
        <f>SUMIFS(I17:I36,A17:A36,"P")</f>
        <v>0</v>
      </c>
      <c r="J16" s="29"/>
    </row>
    <row r="17" spans="1:16">
      <c r="A17" s="30" t="s">
        <v>85</v>
      </c>
      <c r="B17" s="30">
        <v>2</v>
      </c>
      <c r="C17" s="31" t="s">
        <v>1174</v>
      </c>
      <c r="D17" s="30" t="s">
        <v>87</v>
      </c>
      <c r="E17" s="32" t="s">
        <v>1175</v>
      </c>
      <c r="F17" s="33" t="s">
        <v>170</v>
      </c>
      <c r="G17" s="34">
        <v>0.72</v>
      </c>
      <c r="H17" s="35">
        <v>0</v>
      </c>
      <c r="I17" s="36">
        <f>ROUND(G17*H17,P4)</f>
        <v>0</v>
      </c>
      <c r="J17" s="30"/>
      <c r="O17" s="37">
        <f>I17*0.21</f>
        <v>0</v>
      </c>
      <c r="P17">
        <v>3</v>
      </c>
    </row>
    <row r="18" spans="1:16">
      <c r="A18" s="30" t="s">
        <v>90</v>
      </c>
      <c r="B18" s="38"/>
      <c r="E18" s="41" t="s">
        <v>87</v>
      </c>
      <c r="J18" s="39"/>
    </row>
    <row r="19" spans="1:16" ht="90">
      <c r="A19" s="30" t="s">
        <v>92</v>
      </c>
      <c r="B19" s="38"/>
      <c r="E19" s="40" t="s">
        <v>1176</v>
      </c>
      <c r="J19" s="39"/>
    </row>
    <row r="20" spans="1:16">
      <c r="A20" s="30" t="s">
        <v>92</v>
      </c>
      <c r="B20" s="38"/>
      <c r="E20" s="40" t="s">
        <v>1177</v>
      </c>
      <c r="J20" s="39"/>
    </row>
    <row r="21" spans="1:16" ht="30">
      <c r="A21" s="30" t="s">
        <v>95</v>
      </c>
      <c r="B21" s="38"/>
      <c r="E21" s="32" t="s">
        <v>1178</v>
      </c>
      <c r="J21" s="39"/>
    </row>
    <row r="22" spans="1:16">
      <c r="A22" s="30" t="s">
        <v>85</v>
      </c>
      <c r="B22" s="30">
        <v>3</v>
      </c>
      <c r="C22" s="31" t="s">
        <v>1179</v>
      </c>
      <c r="D22" s="30" t="s">
        <v>87</v>
      </c>
      <c r="E22" s="32" t="s">
        <v>1180</v>
      </c>
      <c r="F22" s="33" t="s">
        <v>170</v>
      </c>
      <c r="G22" s="34">
        <v>4.8</v>
      </c>
      <c r="H22" s="35">
        <v>0</v>
      </c>
      <c r="I22" s="36">
        <f>ROUND(G22*H22,P4)</f>
        <v>0</v>
      </c>
      <c r="J22" s="30"/>
      <c r="O22" s="37">
        <f>I22*0.21</f>
        <v>0</v>
      </c>
      <c r="P22">
        <v>3</v>
      </c>
    </row>
    <row r="23" spans="1:16">
      <c r="A23" s="30" t="s">
        <v>90</v>
      </c>
      <c r="B23" s="38"/>
      <c r="E23" s="41" t="s">
        <v>87</v>
      </c>
      <c r="J23" s="39"/>
    </row>
    <row r="24" spans="1:16" ht="270">
      <c r="A24" s="30" t="s">
        <v>92</v>
      </c>
      <c r="B24" s="38"/>
      <c r="E24" s="40" t="s">
        <v>1181</v>
      </c>
      <c r="J24" s="39"/>
    </row>
    <row r="25" spans="1:16">
      <c r="A25" s="30" t="s">
        <v>92</v>
      </c>
      <c r="B25" s="38"/>
      <c r="E25" s="40" t="s">
        <v>1182</v>
      </c>
      <c r="J25" s="39"/>
    </row>
    <row r="26" spans="1:16" ht="75">
      <c r="A26" s="30" t="s">
        <v>95</v>
      </c>
      <c r="B26" s="38"/>
      <c r="E26" s="32" t="s">
        <v>1183</v>
      </c>
      <c r="J26" s="39"/>
    </row>
    <row r="27" spans="1:16">
      <c r="A27" s="30" t="s">
        <v>85</v>
      </c>
      <c r="B27" s="30">
        <v>4</v>
      </c>
      <c r="C27" s="31" t="s">
        <v>1132</v>
      </c>
      <c r="D27" s="30" t="s">
        <v>87</v>
      </c>
      <c r="E27" s="32" t="s">
        <v>1133</v>
      </c>
      <c r="F27" s="33" t="s">
        <v>170</v>
      </c>
      <c r="G27" s="34">
        <v>2.9390000000000001</v>
      </c>
      <c r="H27" s="35">
        <v>0</v>
      </c>
      <c r="I27" s="36">
        <f>ROUND(G27*H27,P4)</f>
        <v>0</v>
      </c>
      <c r="J27" s="30"/>
      <c r="O27" s="37">
        <f>I27*0.21</f>
        <v>0</v>
      </c>
      <c r="P27">
        <v>3</v>
      </c>
    </row>
    <row r="28" spans="1:16">
      <c r="A28" s="30" t="s">
        <v>90</v>
      </c>
      <c r="B28" s="38"/>
      <c r="E28" s="41" t="s">
        <v>87</v>
      </c>
      <c r="J28" s="39"/>
    </row>
    <row r="29" spans="1:16" ht="120">
      <c r="A29" s="30" t="s">
        <v>92</v>
      </c>
      <c r="B29" s="38"/>
      <c r="E29" s="40" t="s">
        <v>1184</v>
      </c>
      <c r="J29" s="39"/>
    </row>
    <row r="30" spans="1:16">
      <c r="A30" s="30" t="s">
        <v>92</v>
      </c>
      <c r="B30" s="38"/>
      <c r="E30" s="40" t="s">
        <v>1185</v>
      </c>
      <c r="J30" s="39"/>
    </row>
    <row r="31" spans="1:16" ht="409.5">
      <c r="A31" s="30" t="s">
        <v>95</v>
      </c>
      <c r="B31" s="38"/>
      <c r="E31" s="32" t="s">
        <v>1136</v>
      </c>
      <c r="J31" s="39"/>
    </row>
    <row r="32" spans="1:16">
      <c r="A32" s="30" t="s">
        <v>85</v>
      </c>
      <c r="B32" s="30">
        <v>5</v>
      </c>
      <c r="C32" s="31" t="s">
        <v>1186</v>
      </c>
      <c r="D32" s="30" t="s">
        <v>87</v>
      </c>
      <c r="E32" s="32" t="s">
        <v>1187</v>
      </c>
      <c r="F32" s="33" t="s">
        <v>161</v>
      </c>
      <c r="G32" s="34">
        <v>1.0999999999999999E-2</v>
      </c>
      <c r="H32" s="35">
        <v>0</v>
      </c>
      <c r="I32" s="36">
        <f>ROUND(G32*H32,P4)</f>
        <v>0</v>
      </c>
      <c r="J32" s="30"/>
      <c r="O32" s="37">
        <f>I32*0.21</f>
        <v>0</v>
      </c>
      <c r="P32">
        <v>3</v>
      </c>
    </row>
    <row r="33" spans="1:16">
      <c r="A33" s="30" t="s">
        <v>90</v>
      </c>
      <c r="B33" s="38"/>
      <c r="E33" s="41" t="s">
        <v>87</v>
      </c>
      <c r="J33" s="39"/>
    </row>
    <row r="34" spans="1:16" ht="75">
      <c r="A34" s="30" t="s">
        <v>92</v>
      </c>
      <c r="B34" s="38"/>
      <c r="E34" s="40" t="s">
        <v>1188</v>
      </c>
      <c r="J34" s="39"/>
    </row>
    <row r="35" spans="1:16">
      <c r="A35" s="30" t="s">
        <v>92</v>
      </c>
      <c r="B35" s="38"/>
      <c r="E35" s="40" t="s">
        <v>1189</v>
      </c>
      <c r="J35" s="39"/>
    </row>
    <row r="36" spans="1:16" ht="330">
      <c r="A36" s="30" t="s">
        <v>95</v>
      </c>
      <c r="B36" s="38"/>
      <c r="E36" s="32" t="s">
        <v>1141</v>
      </c>
      <c r="J36" s="39"/>
    </row>
    <row r="37" spans="1:16">
      <c r="A37" s="24" t="s">
        <v>82</v>
      </c>
      <c r="B37" s="45"/>
      <c r="C37" s="26" t="s">
        <v>1142</v>
      </c>
      <c r="D37" s="46"/>
      <c r="E37" s="24" t="s">
        <v>1143</v>
      </c>
      <c r="F37" s="46"/>
      <c r="G37" s="46"/>
      <c r="H37" s="46"/>
      <c r="I37" s="28">
        <f>SUMIFS(I37:I38,A37:A38,"P")</f>
        <v>0</v>
      </c>
      <c r="J37" s="47"/>
    </row>
    <row r="38" spans="1:16">
      <c r="A38" s="24" t="s">
        <v>82</v>
      </c>
      <c r="B38" s="45"/>
      <c r="C38" s="26" t="s">
        <v>325</v>
      </c>
      <c r="D38" s="46"/>
      <c r="E38" s="24" t="s">
        <v>326</v>
      </c>
      <c r="F38" s="46"/>
      <c r="G38" s="46"/>
      <c r="H38" s="46"/>
      <c r="I38" s="28">
        <f>SUMIFS(I38:I39,A38:A39,"P")</f>
        <v>0</v>
      </c>
      <c r="J38" s="47"/>
    </row>
    <row r="39" spans="1:16">
      <c r="A39" s="24" t="s">
        <v>82</v>
      </c>
      <c r="B39" s="25"/>
      <c r="C39" s="26" t="s">
        <v>1144</v>
      </c>
      <c r="D39" s="27"/>
      <c r="E39" s="24" t="s">
        <v>1145</v>
      </c>
      <c r="F39" s="27"/>
      <c r="G39" s="27"/>
      <c r="H39" s="27"/>
      <c r="I39" s="28">
        <f>SUMIFS(I40:I44,A40:A44,"P")</f>
        <v>0</v>
      </c>
      <c r="J39" s="29"/>
    </row>
    <row r="40" spans="1:16">
      <c r="A40" s="30" t="s">
        <v>85</v>
      </c>
      <c r="B40" s="30">
        <v>6</v>
      </c>
      <c r="C40" s="31" t="s">
        <v>1190</v>
      </c>
      <c r="D40" s="30" t="s">
        <v>87</v>
      </c>
      <c r="E40" s="32" t="s">
        <v>1191</v>
      </c>
      <c r="F40" s="33" t="s">
        <v>188</v>
      </c>
      <c r="G40" s="34">
        <v>10</v>
      </c>
      <c r="H40" s="35">
        <v>0</v>
      </c>
      <c r="I40" s="36">
        <f>ROUND(G40*H40,P4)</f>
        <v>0</v>
      </c>
      <c r="J40" s="30"/>
      <c r="O40" s="37">
        <f>I40*0.21</f>
        <v>0</v>
      </c>
      <c r="P40">
        <v>3</v>
      </c>
    </row>
    <row r="41" spans="1:16">
      <c r="A41" s="30" t="s">
        <v>90</v>
      </c>
      <c r="B41" s="38"/>
      <c r="E41" s="41" t="s">
        <v>87</v>
      </c>
      <c r="J41" s="39"/>
    </row>
    <row r="42" spans="1:16" ht="90">
      <c r="A42" s="30" t="s">
        <v>92</v>
      </c>
      <c r="B42" s="38"/>
      <c r="E42" s="40" t="s">
        <v>1192</v>
      </c>
      <c r="J42" s="39"/>
    </row>
    <row r="43" spans="1:16">
      <c r="A43" s="30" t="s">
        <v>92</v>
      </c>
      <c r="B43" s="38"/>
      <c r="E43" s="40" t="s">
        <v>431</v>
      </c>
      <c r="J43" s="39"/>
    </row>
    <row r="44" spans="1:16" ht="105">
      <c r="A44" s="30" t="s">
        <v>95</v>
      </c>
      <c r="B44" s="38"/>
      <c r="E44" s="32" t="s">
        <v>1193</v>
      </c>
      <c r="J44" s="39"/>
    </row>
    <row r="45" spans="1:16">
      <c r="A45" s="24" t="s">
        <v>82</v>
      </c>
      <c r="B45" s="25"/>
      <c r="C45" s="26" t="s">
        <v>485</v>
      </c>
      <c r="D45" s="27"/>
      <c r="E45" s="24" t="s">
        <v>486</v>
      </c>
      <c r="F45" s="27"/>
      <c r="G45" s="27"/>
      <c r="H45" s="27"/>
      <c r="I45" s="28">
        <f>SUMIFS(I46:I55,A46:A55,"P")</f>
        <v>0</v>
      </c>
      <c r="J45" s="29"/>
    </row>
    <row r="46" spans="1:16">
      <c r="A46" s="30" t="s">
        <v>85</v>
      </c>
      <c r="B46" s="30">
        <v>7</v>
      </c>
      <c r="C46" s="31" t="s">
        <v>1194</v>
      </c>
      <c r="D46" s="30" t="s">
        <v>87</v>
      </c>
      <c r="E46" s="32" t="s">
        <v>1195</v>
      </c>
      <c r="F46" s="33" t="s">
        <v>188</v>
      </c>
      <c r="G46" s="34">
        <v>28</v>
      </c>
      <c r="H46" s="35">
        <v>0</v>
      </c>
      <c r="I46" s="36">
        <f>ROUND(G46*H46,P4)</f>
        <v>0</v>
      </c>
      <c r="J46" s="30"/>
      <c r="O46" s="37">
        <f>I46*0.21</f>
        <v>0</v>
      </c>
      <c r="P46">
        <v>3</v>
      </c>
    </row>
    <row r="47" spans="1:16">
      <c r="A47" s="30" t="s">
        <v>90</v>
      </c>
      <c r="B47" s="38"/>
      <c r="E47" s="41" t="s">
        <v>87</v>
      </c>
      <c r="J47" s="39"/>
    </row>
    <row r="48" spans="1:16" ht="120">
      <c r="A48" s="30" t="s">
        <v>92</v>
      </c>
      <c r="B48" s="38"/>
      <c r="E48" s="40" t="s">
        <v>1196</v>
      </c>
      <c r="J48" s="39"/>
    </row>
    <row r="49" spans="1:16">
      <c r="A49" s="30" t="s">
        <v>92</v>
      </c>
      <c r="B49" s="38"/>
      <c r="E49" s="40" t="s">
        <v>1197</v>
      </c>
      <c r="J49" s="39"/>
    </row>
    <row r="50" spans="1:16" ht="60">
      <c r="A50" s="30" t="s">
        <v>95</v>
      </c>
      <c r="B50" s="38"/>
      <c r="E50" s="32" t="s">
        <v>1198</v>
      </c>
      <c r="J50" s="39"/>
    </row>
    <row r="51" spans="1:16">
      <c r="A51" s="30" t="s">
        <v>85</v>
      </c>
      <c r="B51" s="30">
        <v>8</v>
      </c>
      <c r="C51" s="31" t="s">
        <v>1161</v>
      </c>
      <c r="D51" s="30" t="s">
        <v>87</v>
      </c>
      <c r="E51" s="32" t="s">
        <v>1162</v>
      </c>
      <c r="F51" s="33" t="s">
        <v>188</v>
      </c>
      <c r="G51" s="34">
        <v>14</v>
      </c>
      <c r="H51" s="35">
        <v>0</v>
      </c>
      <c r="I51" s="36">
        <f>ROUND(G51*H51,P4)</f>
        <v>0</v>
      </c>
      <c r="J51" s="30"/>
      <c r="O51" s="37">
        <f>I51*0.21</f>
        <v>0</v>
      </c>
      <c r="P51">
        <v>3</v>
      </c>
    </row>
    <row r="52" spans="1:16">
      <c r="A52" s="30" t="s">
        <v>90</v>
      </c>
      <c r="B52" s="38"/>
      <c r="E52" s="41" t="s">
        <v>87</v>
      </c>
      <c r="J52" s="39"/>
    </row>
    <row r="53" spans="1:16" ht="135">
      <c r="A53" s="30" t="s">
        <v>92</v>
      </c>
      <c r="B53" s="38"/>
      <c r="E53" s="40" t="s">
        <v>1199</v>
      </c>
      <c r="J53" s="39"/>
    </row>
    <row r="54" spans="1:16">
      <c r="A54" s="30" t="s">
        <v>92</v>
      </c>
      <c r="B54" s="38"/>
      <c r="E54" s="40" t="s">
        <v>573</v>
      </c>
      <c r="J54" s="39"/>
    </row>
    <row r="55" spans="1:16" ht="60">
      <c r="A55" s="30" t="s">
        <v>95</v>
      </c>
      <c r="B55" s="38"/>
      <c r="E55" s="32" t="s">
        <v>1165</v>
      </c>
      <c r="J55" s="39"/>
    </row>
    <row r="56" spans="1:16">
      <c r="A56" s="24" t="s">
        <v>82</v>
      </c>
      <c r="B56" s="45"/>
      <c r="C56" s="26" t="s">
        <v>376</v>
      </c>
      <c r="D56" s="46"/>
      <c r="E56" s="24" t="s">
        <v>377</v>
      </c>
      <c r="F56" s="46"/>
      <c r="G56" s="46"/>
      <c r="H56" s="46"/>
      <c r="I56" s="28">
        <f>SUMIFS(I56:I57,A56:A57,"P")</f>
        <v>0</v>
      </c>
      <c r="J56" s="47"/>
    </row>
    <row r="57" spans="1:16">
      <c r="A57" s="24" t="s">
        <v>82</v>
      </c>
      <c r="B57" s="25"/>
      <c r="C57" s="26" t="s">
        <v>262</v>
      </c>
      <c r="D57" s="27"/>
      <c r="E57" s="24" t="s">
        <v>263</v>
      </c>
      <c r="F57" s="27"/>
      <c r="G57" s="27"/>
      <c r="H57" s="27"/>
      <c r="I57" s="28">
        <f>SUMIFS(I58:I67,A58:A67,"P")</f>
        <v>0</v>
      </c>
      <c r="J57" s="29"/>
    </row>
    <row r="58" spans="1:16">
      <c r="A58" s="30" t="s">
        <v>85</v>
      </c>
      <c r="B58" s="30">
        <v>9</v>
      </c>
      <c r="C58" s="31" t="s">
        <v>1200</v>
      </c>
      <c r="D58" s="30" t="s">
        <v>87</v>
      </c>
      <c r="E58" s="32" t="s">
        <v>1201</v>
      </c>
      <c r="F58" s="33" t="s">
        <v>188</v>
      </c>
      <c r="G58" s="34">
        <v>14</v>
      </c>
      <c r="H58" s="35">
        <v>0</v>
      </c>
      <c r="I58" s="36">
        <f>ROUND(G58*H58,P4)</f>
        <v>0</v>
      </c>
      <c r="J58" s="30"/>
      <c r="O58" s="37">
        <f>I58*0.21</f>
        <v>0</v>
      </c>
      <c r="P58">
        <v>3</v>
      </c>
    </row>
    <row r="59" spans="1:16">
      <c r="A59" s="30" t="s">
        <v>90</v>
      </c>
      <c r="B59" s="38"/>
      <c r="E59" s="41" t="s">
        <v>87</v>
      </c>
      <c r="J59" s="39"/>
    </row>
    <row r="60" spans="1:16" ht="105">
      <c r="A60" s="30" t="s">
        <v>92</v>
      </c>
      <c r="B60" s="38"/>
      <c r="E60" s="40" t="s">
        <v>1202</v>
      </c>
      <c r="J60" s="39"/>
    </row>
    <row r="61" spans="1:16">
      <c r="A61" s="30" t="s">
        <v>92</v>
      </c>
      <c r="B61" s="38"/>
      <c r="E61" s="40" t="s">
        <v>573</v>
      </c>
      <c r="J61" s="39"/>
    </row>
    <row r="62" spans="1:16" ht="30">
      <c r="A62" s="30" t="s">
        <v>95</v>
      </c>
      <c r="B62" s="38"/>
      <c r="E62" s="32" t="s">
        <v>1203</v>
      </c>
      <c r="J62" s="39"/>
    </row>
    <row r="63" spans="1:16" ht="30">
      <c r="A63" s="30" t="s">
        <v>85</v>
      </c>
      <c r="B63" s="30">
        <v>10</v>
      </c>
      <c r="C63" s="31" t="s">
        <v>1204</v>
      </c>
      <c r="D63" s="30" t="s">
        <v>87</v>
      </c>
      <c r="E63" s="32" t="s">
        <v>1205</v>
      </c>
      <c r="F63" s="33" t="s">
        <v>170</v>
      </c>
      <c r="G63" s="34">
        <v>0.96</v>
      </c>
      <c r="H63" s="35">
        <v>0</v>
      </c>
      <c r="I63" s="36">
        <f>ROUND(G63*H63,P4)</f>
        <v>0</v>
      </c>
      <c r="J63" s="30"/>
      <c r="O63" s="37">
        <f>I63*0.21</f>
        <v>0</v>
      </c>
      <c r="P63">
        <v>3</v>
      </c>
    </row>
    <row r="64" spans="1:16">
      <c r="A64" s="30" t="s">
        <v>90</v>
      </c>
      <c r="B64" s="38"/>
      <c r="E64" s="41" t="s">
        <v>87</v>
      </c>
      <c r="J64" s="39"/>
    </row>
    <row r="65" spans="1:10" ht="105">
      <c r="A65" s="30" t="s">
        <v>92</v>
      </c>
      <c r="B65" s="38"/>
      <c r="E65" s="40" t="s">
        <v>1206</v>
      </c>
      <c r="J65" s="39"/>
    </row>
    <row r="66" spans="1:10">
      <c r="A66" s="30" t="s">
        <v>92</v>
      </c>
      <c r="B66" s="38"/>
      <c r="E66" s="40" t="s">
        <v>1207</v>
      </c>
      <c r="J66" s="39"/>
    </row>
    <row r="67" spans="1:10" ht="150">
      <c r="A67" s="30" t="s">
        <v>95</v>
      </c>
      <c r="B67" s="42"/>
      <c r="C67" s="43"/>
      <c r="D67" s="43"/>
      <c r="E67" s="32" t="s">
        <v>1171</v>
      </c>
      <c r="F67" s="43"/>
      <c r="G67" s="43"/>
      <c r="H67" s="43"/>
      <c r="I67" s="43"/>
      <c r="J67" s="44"/>
    </row>
  </sheetData>
  <sheetProtection algorithmName="SHA-512" hashValue="KUWHCYXl57tgebRPjBuGtES+i5rR+LmL6AU8woS9WYd9BOpPkTSPPpSXyvxFgwCcHlOAwAeddXESHxsJ4elTAw==" saltValue="Ah8y1Qxyrq/7Inlg5OacLRtnrc/iRTR8gULId4rea+Tdk9jSCMYUFnqQpXqsrS5NRHLGEH+AJd6HTXrHDXhLTg==" spinCount="100000" sheet="1" objects="1" scenarios="1"/>
  <mergeCells count="11">
    <mergeCell ref="E5:E6"/>
    <mergeCell ref="F5:F6"/>
    <mergeCell ref="G5:G6"/>
    <mergeCell ref="H5:I5"/>
    <mergeCell ref="J5:J6"/>
    <mergeCell ref="C3:D3"/>
    <mergeCell ref="C4:D4"/>
    <mergeCell ref="A5:A6"/>
    <mergeCell ref="B5:B6"/>
    <mergeCell ref="C5:C6"/>
    <mergeCell ref="D5:D6"/>
  </mergeCells>
  <pageMargins left="0" right="0" top="0" bottom="0" header="0" footer="0"/>
  <pageSetup fitToHeight="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101"/>
  <sheetViews>
    <sheetView topLeftCell="B1"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15</v>
      </c>
      <c r="I3" s="19">
        <f>SUMIFS(I9:I101,A9:A101,"SD")</f>
        <v>0</v>
      </c>
      <c r="J3" s="15"/>
      <c r="O3">
        <v>0</v>
      </c>
      <c r="P3">
        <v>2</v>
      </c>
    </row>
    <row r="4" spans="1:16">
      <c r="A4" s="3" t="s">
        <v>69</v>
      </c>
      <c r="B4" s="16" t="s">
        <v>155</v>
      </c>
      <c r="C4" s="48" t="s">
        <v>193</v>
      </c>
      <c r="D4" s="49"/>
      <c r="E4" s="17" t="s">
        <v>194</v>
      </c>
      <c r="F4" s="3"/>
      <c r="G4" s="3"/>
      <c r="H4" s="3"/>
      <c r="I4" s="3"/>
      <c r="J4" s="15"/>
      <c r="O4">
        <v>0.12</v>
      </c>
      <c r="P4">
        <v>2</v>
      </c>
    </row>
    <row r="5" spans="1:16">
      <c r="A5" s="3" t="s">
        <v>158</v>
      </c>
      <c r="B5" s="16" t="s">
        <v>70</v>
      </c>
      <c r="C5" s="48" t="s">
        <v>15</v>
      </c>
      <c r="D5" s="49"/>
      <c r="E5" s="17" t="s">
        <v>16</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SUMIFS(I10:I29,A10:A29,"P")</f>
        <v>0</v>
      </c>
      <c r="J9" s="29"/>
    </row>
    <row r="10" spans="1:16">
      <c r="A10" s="30" t="s">
        <v>85</v>
      </c>
      <c r="B10" s="30">
        <v>1</v>
      </c>
      <c r="C10" s="31" t="s">
        <v>159</v>
      </c>
      <c r="D10" s="30" t="s">
        <v>87</v>
      </c>
      <c r="E10" s="32" t="s">
        <v>160</v>
      </c>
      <c r="F10" s="33" t="s">
        <v>161</v>
      </c>
      <c r="G10" s="34">
        <v>48.15</v>
      </c>
      <c r="H10" s="35">
        <v>0</v>
      </c>
      <c r="I10" s="36">
        <f>ROUND(G10*H10,P4)</f>
        <v>0</v>
      </c>
      <c r="J10" s="30"/>
      <c r="O10" s="37">
        <f>I10*0.21</f>
        <v>0</v>
      </c>
      <c r="P10">
        <v>3</v>
      </c>
    </row>
    <row r="11" spans="1:16">
      <c r="A11" s="30" t="s">
        <v>90</v>
      </c>
      <c r="B11" s="38"/>
      <c r="E11" s="32" t="s">
        <v>195</v>
      </c>
      <c r="J11" s="39"/>
    </row>
    <row r="12" spans="1:16" ht="60">
      <c r="A12" s="30" t="s">
        <v>92</v>
      </c>
      <c r="B12" s="38"/>
      <c r="E12" s="40" t="s">
        <v>196</v>
      </c>
      <c r="J12" s="39"/>
    </row>
    <row r="13" spans="1:16">
      <c r="A13" s="30" t="s">
        <v>92</v>
      </c>
      <c r="B13" s="38"/>
      <c r="E13" s="40" t="s">
        <v>197</v>
      </c>
      <c r="J13" s="39"/>
    </row>
    <row r="14" spans="1:16" ht="30">
      <c r="A14" s="30" t="s">
        <v>95</v>
      </c>
      <c r="B14" s="38"/>
      <c r="E14" s="32" t="s">
        <v>165</v>
      </c>
      <c r="J14" s="39"/>
    </row>
    <row r="15" spans="1:16">
      <c r="A15" s="30" t="s">
        <v>85</v>
      </c>
      <c r="B15" s="30">
        <v>2</v>
      </c>
      <c r="C15" s="31" t="s">
        <v>198</v>
      </c>
      <c r="D15" s="30" t="s">
        <v>87</v>
      </c>
      <c r="E15" s="32" t="s">
        <v>199</v>
      </c>
      <c r="F15" s="33" t="s">
        <v>161</v>
      </c>
      <c r="G15" s="34">
        <v>2461.2399999999998</v>
      </c>
      <c r="H15" s="35">
        <v>0</v>
      </c>
      <c r="I15" s="36">
        <f>ROUND(G15*H15,P4)</f>
        <v>0</v>
      </c>
      <c r="J15" s="30"/>
      <c r="O15" s="37">
        <f>I15*0.21</f>
        <v>0</v>
      </c>
      <c r="P15">
        <v>3</v>
      </c>
    </row>
    <row r="16" spans="1:16" ht="30">
      <c r="A16" s="30" t="s">
        <v>90</v>
      </c>
      <c r="B16" s="38"/>
      <c r="E16" s="32" t="s">
        <v>200</v>
      </c>
      <c r="J16" s="39"/>
    </row>
    <row r="17" spans="1:16">
      <c r="A17" s="30" t="s">
        <v>92</v>
      </c>
      <c r="B17" s="38"/>
      <c r="E17" s="40" t="s">
        <v>201</v>
      </c>
      <c r="J17" s="39"/>
    </row>
    <row r="18" spans="1:16">
      <c r="A18" s="30" t="s">
        <v>92</v>
      </c>
      <c r="B18" s="38"/>
      <c r="E18" s="40" t="s">
        <v>202</v>
      </c>
      <c r="J18" s="39"/>
    </row>
    <row r="19" spans="1:16" ht="30">
      <c r="A19" s="30" t="s">
        <v>95</v>
      </c>
      <c r="B19" s="38"/>
      <c r="E19" s="32" t="s">
        <v>165</v>
      </c>
      <c r="J19" s="39"/>
    </row>
    <row r="20" spans="1:16">
      <c r="A20" s="30" t="s">
        <v>85</v>
      </c>
      <c r="B20" s="30">
        <v>3</v>
      </c>
      <c r="C20" s="31" t="s">
        <v>203</v>
      </c>
      <c r="D20" s="30" t="s">
        <v>87</v>
      </c>
      <c r="E20" s="32" t="s">
        <v>204</v>
      </c>
      <c r="F20" s="33" t="s">
        <v>161</v>
      </c>
      <c r="G20" s="34">
        <v>30.74</v>
      </c>
      <c r="H20" s="35">
        <v>0</v>
      </c>
      <c r="I20" s="36">
        <f>ROUND(G20*H20,P4)</f>
        <v>0</v>
      </c>
      <c r="J20" s="30"/>
      <c r="O20" s="37">
        <f>I20*0.21</f>
        <v>0</v>
      </c>
      <c r="P20">
        <v>3</v>
      </c>
    </row>
    <row r="21" spans="1:16">
      <c r="A21" s="30" t="s">
        <v>90</v>
      </c>
      <c r="B21" s="38"/>
      <c r="E21" s="32" t="s">
        <v>205</v>
      </c>
      <c r="J21" s="39"/>
    </row>
    <row r="22" spans="1:16" ht="90">
      <c r="A22" s="30" t="s">
        <v>92</v>
      </c>
      <c r="B22" s="38"/>
      <c r="E22" s="40" t="s">
        <v>206</v>
      </c>
      <c r="J22" s="39"/>
    </row>
    <row r="23" spans="1:16">
      <c r="A23" s="30" t="s">
        <v>92</v>
      </c>
      <c r="B23" s="38"/>
      <c r="E23" s="40" t="s">
        <v>207</v>
      </c>
      <c r="J23" s="39"/>
    </row>
    <row r="24" spans="1:16" ht="30">
      <c r="A24" s="30" t="s">
        <v>95</v>
      </c>
      <c r="B24" s="38"/>
      <c r="E24" s="32" t="s">
        <v>165</v>
      </c>
      <c r="J24" s="39"/>
    </row>
    <row r="25" spans="1:16">
      <c r="A25" s="30" t="s">
        <v>85</v>
      </c>
      <c r="B25" s="30">
        <v>4</v>
      </c>
      <c r="C25" s="31" t="s">
        <v>203</v>
      </c>
      <c r="D25" s="30" t="s">
        <v>184</v>
      </c>
      <c r="E25" s="32" t="s">
        <v>204</v>
      </c>
      <c r="F25" s="33" t="s">
        <v>161</v>
      </c>
      <c r="G25" s="34">
        <v>829.1</v>
      </c>
      <c r="H25" s="35">
        <v>0</v>
      </c>
      <c r="I25" s="36">
        <f>ROUND(G25*H25,P4)</f>
        <v>0</v>
      </c>
      <c r="J25" s="30"/>
      <c r="O25" s="37">
        <f>I25*0.21</f>
        <v>0</v>
      </c>
      <c r="P25">
        <v>3</v>
      </c>
    </row>
    <row r="26" spans="1:16" ht="45">
      <c r="A26" s="30" t="s">
        <v>90</v>
      </c>
      <c r="B26" s="38"/>
      <c r="E26" s="32" t="s">
        <v>208</v>
      </c>
      <c r="J26" s="39"/>
    </row>
    <row r="27" spans="1:16" ht="60">
      <c r="A27" s="30" t="s">
        <v>92</v>
      </c>
      <c r="B27" s="38"/>
      <c r="E27" s="40" t="s">
        <v>209</v>
      </c>
      <c r="J27" s="39"/>
    </row>
    <row r="28" spans="1:16">
      <c r="A28" s="30" t="s">
        <v>92</v>
      </c>
      <c r="B28" s="38"/>
      <c r="E28" s="40" t="s">
        <v>210</v>
      </c>
      <c r="J28" s="39"/>
    </row>
    <row r="29" spans="1:16" ht="30">
      <c r="A29" s="30" t="s">
        <v>95</v>
      </c>
      <c r="B29" s="38"/>
      <c r="E29" s="32" t="s">
        <v>165</v>
      </c>
      <c r="J29" s="39"/>
    </row>
    <row r="30" spans="1:16">
      <c r="A30" s="24" t="s">
        <v>82</v>
      </c>
      <c r="B30" s="25"/>
      <c r="C30" s="26" t="s">
        <v>166</v>
      </c>
      <c r="D30" s="27"/>
      <c r="E30" s="24" t="s">
        <v>167</v>
      </c>
      <c r="F30" s="27"/>
      <c r="G30" s="27"/>
      <c r="H30" s="27"/>
      <c r="I30" s="28">
        <f>SUMIFS(I31:I85,A31:A85,"P")</f>
        <v>0</v>
      </c>
      <c r="J30" s="29"/>
    </row>
    <row r="31" spans="1:16">
      <c r="A31" s="30" t="s">
        <v>85</v>
      </c>
      <c r="B31" s="30">
        <v>5</v>
      </c>
      <c r="C31" s="31" t="s">
        <v>211</v>
      </c>
      <c r="D31" s="30" t="s">
        <v>87</v>
      </c>
      <c r="E31" s="32" t="s">
        <v>212</v>
      </c>
      <c r="F31" s="33" t="s">
        <v>188</v>
      </c>
      <c r="G31" s="34">
        <v>267.5</v>
      </c>
      <c r="H31" s="35">
        <v>0</v>
      </c>
      <c r="I31" s="36">
        <f>ROUND(G31*H31,P4)</f>
        <v>0</v>
      </c>
      <c r="J31" s="30"/>
      <c r="O31" s="37">
        <f>I31*0.21</f>
        <v>0</v>
      </c>
      <c r="P31">
        <v>3</v>
      </c>
    </row>
    <row r="32" spans="1:16">
      <c r="A32" s="30" t="s">
        <v>90</v>
      </c>
      <c r="B32" s="38"/>
      <c r="E32" s="41" t="s">
        <v>87</v>
      </c>
      <c r="J32" s="39"/>
    </row>
    <row r="33" spans="1:16" ht="60">
      <c r="A33" s="30" t="s">
        <v>92</v>
      </c>
      <c r="B33" s="38"/>
      <c r="E33" s="40" t="s">
        <v>213</v>
      </c>
      <c r="J33" s="39"/>
    </row>
    <row r="34" spans="1:16">
      <c r="A34" s="30" t="s">
        <v>92</v>
      </c>
      <c r="B34" s="38"/>
      <c r="E34" s="40" t="s">
        <v>214</v>
      </c>
      <c r="J34" s="39"/>
    </row>
    <row r="35" spans="1:16" ht="30">
      <c r="A35" s="30" t="s">
        <v>95</v>
      </c>
      <c r="B35" s="38"/>
      <c r="E35" s="32" t="s">
        <v>215</v>
      </c>
      <c r="J35" s="39"/>
    </row>
    <row r="36" spans="1:16" ht="30">
      <c r="A36" s="30" t="s">
        <v>85</v>
      </c>
      <c r="B36" s="30">
        <v>6</v>
      </c>
      <c r="C36" s="31" t="s">
        <v>216</v>
      </c>
      <c r="D36" s="30" t="s">
        <v>87</v>
      </c>
      <c r="E36" s="32" t="s">
        <v>217</v>
      </c>
      <c r="F36" s="33" t="s">
        <v>170</v>
      </c>
      <c r="G36" s="34">
        <v>1230.6199999999999</v>
      </c>
      <c r="H36" s="35">
        <v>0</v>
      </c>
      <c r="I36" s="36">
        <f>ROUND(G36*H36,P4)</f>
        <v>0</v>
      </c>
      <c r="J36" s="30"/>
      <c r="O36" s="37">
        <f>I36*0.21</f>
        <v>0</v>
      </c>
      <c r="P36">
        <v>3</v>
      </c>
    </row>
    <row r="37" spans="1:16">
      <c r="A37" s="30" t="s">
        <v>90</v>
      </c>
      <c r="B37" s="38"/>
      <c r="E37" s="32" t="s">
        <v>218</v>
      </c>
      <c r="J37" s="39"/>
    </row>
    <row r="38" spans="1:16" ht="60">
      <c r="A38" s="30" t="s">
        <v>92</v>
      </c>
      <c r="B38" s="38"/>
      <c r="E38" s="40" t="s">
        <v>219</v>
      </c>
      <c r="J38" s="39"/>
    </row>
    <row r="39" spans="1:16">
      <c r="A39" s="30" t="s">
        <v>92</v>
      </c>
      <c r="B39" s="38"/>
      <c r="E39" s="40" t="s">
        <v>220</v>
      </c>
      <c r="J39" s="39"/>
    </row>
    <row r="40" spans="1:16" ht="90">
      <c r="A40" s="30" t="s">
        <v>95</v>
      </c>
      <c r="B40" s="38"/>
      <c r="E40" s="32" t="s">
        <v>221</v>
      </c>
      <c r="J40" s="39"/>
    </row>
    <row r="41" spans="1:16" ht="30">
      <c r="A41" s="30" t="s">
        <v>85</v>
      </c>
      <c r="B41" s="30">
        <v>7</v>
      </c>
      <c r="C41" s="31" t="s">
        <v>216</v>
      </c>
      <c r="D41" s="30" t="s">
        <v>121</v>
      </c>
      <c r="E41" s="32" t="s">
        <v>217</v>
      </c>
      <c r="F41" s="33" t="s">
        <v>170</v>
      </c>
      <c r="G41" s="34">
        <v>606.42999999999995</v>
      </c>
      <c r="H41" s="35">
        <v>0</v>
      </c>
      <c r="I41" s="36">
        <f>ROUND(G41*H41,P4)</f>
        <v>0</v>
      </c>
      <c r="J41" s="30"/>
      <c r="O41" s="37">
        <f>I41*0.21</f>
        <v>0</v>
      </c>
      <c r="P41">
        <v>3</v>
      </c>
    </row>
    <row r="42" spans="1:16" ht="240">
      <c r="A42" s="30" t="s">
        <v>90</v>
      </c>
      <c r="B42" s="38"/>
      <c r="E42" s="32" t="s">
        <v>174</v>
      </c>
      <c r="J42" s="39"/>
    </row>
    <row r="43" spans="1:16" ht="360">
      <c r="A43" s="30" t="s">
        <v>92</v>
      </c>
      <c r="B43" s="38"/>
      <c r="E43" s="40" t="s">
        <v>222</v>
      </c>
      <c r="J43" s="39"/>
    </row>
    <row r="44" spans="1:16">
      <c r="A44" s="30" t="s">
        <v>92</v>
      </c>
      <c r="B44" s="38"/>
      <c r="E44" s="40" t="s">
        <v>223</v>
      </c>
      <c r="J44" s="39"/>
    </row>
    <row r="45" spans="1:16" ht="90">
      <c r="A45" s="30" t="s">
        <v>95</v>
      </c>
      <c r="B45" s="38"/>
      <c r="E45" s="32" t="s">
        <v>221</v>
      </c>
      <c r="J45" s="39"/>
    </row>
    <row r="46" spans="1:16" ht="30">
      <c r="A46" s="30" t="s">
        <v>85</v>
      </c>
      <c r="B46" s="30">
        <v>8</v>
      </c>
      <c r="C46" s="31" t="s">
        <v>224</v>
      </c>
      <c r="D46" s="30" t="s">
        <v>87</v>
      </c>
      <c r="E46" s="32" t="s">
        <v>225</v>
      </c>
      <c r="F46" s="33" t="s">
        <v>170</v>
      </c>
      <c r="G46" s="34">
        <v>414.55</v>
      </c>
      <c r="H46" s="35">
        <v>0</v>
      </c>
      <c r="I46" s="36">
        <f>ROUND(G46*H46,P4)</f>
        <v>0</v>
      </c>
      <c r="J46" s="30"/>
      <c r="O46" s="37">
        <f>I46*0.21</f>
        <v>0</v>
      </c>
      <c r="P46">
        <v>3</v>
      </c>
    </row>
    <row r="47" spans="1:16">
      <c r="A47" s="30" t="s">
        <v>90</v>
      </c>
      <c r="B47" s="38"/>
      <c r="E47" s="41" t="s">
        <v>87</v>
      </c>
      <c r="J47" s="39"/>
    </row>
    <row r="48" spans="1:16" ht="105">
      <c r="A48" s="30" t="s">
        <v>92</v>
      </c>
      <c r="B48" s="38"/>
      <c r="E48" s="40" t="s">
        <v>226</v>
      </c>
      <c r="J48" s="39"/>
    </row>
    <row r="49" spans="1:16">
      <c r="A49" s="30" t="s">
        <v>92</v>
      </c>
      <c r="B49" s="38"/>
      <c r="E49" s="40" t="s">
        <v>227</v>
      </c>
      <c r="J49" s="39"/>
    </row>
    <row r="50" spans="1:16" ht="90">
      <c r="A50" s="30" t="s">
        <v>95</v>
      </c>
      <c r="B50" s="38"/>
      <c r="E50" s="32" t="s">
        <v>221</v>
      </c>
      <c r="J50" s="39"/>
    </row>
    <row r="51" spans="1:16" ht="30">
      <c r="A51" s="30" t="s">
        <v>85</v>
      </c>
      <c r="B51" s="30">
        <v>9</v>
      </c>
      <c r="C51" s="31" t="s">
        <v>228</v>
      </c>
      <c r="D51" s="30" t="s">
        <v>87</v>
      </c>
      <c r="E51" s="32" t="s">
        <v>229</v>
      </c>
      <c r="F51" s="33" t="s">
        <v>230</v>
      </c>
      <c r="G51" s="34">
        <v>304.8</v>
      </c>
      <c r="H51" s="35">
        <v>0</v>
      </c>
      <c r="I51" s="36">
        <f>ROUND(G51*H51,P4)</f>
        <v>0</v>
      </c>
      <c r="J51" s="30"/>
      <c r="O51" s="37">
        <f>I51*0.21</f>
        <v>0</v>
      </c>
      <c r="P51">
        <v>3</v>
      </c>
    </row>
    <row r="52" spans="1:16">
      <c r="A52" s="30" t="s">
        <v>90</v>
      </c>
      <c r="B52" s="38"/>
      <c r="E52" s="41" t="s">
        <v>87</v>
      </c>
      <c r="J52" s="39"/>
    </row>
    <row r="53" spans="1:16" ht="60">
      <c r="A53" s="30" t="s">
        <v>92</v>
      </c>
      <c r="B53" s="38"/>
      <c r="E53" s="40" t="s">
        <v>231</v>
      </c>
      <c r="J53" s="39"/>
    </row>
    <row r="54" spans="1:16">
      <c r="A54" s="30" t="s">
        <v>92</v>
      </c>
      <c r="B54" s="38"/>
      <c r="E54" s="40" t="s">
        <v>232</v>
      </c>
      <c r="J54" s="39"/>
    </row>
    <row r="55" spans="1:16" ht="90">
      <c r="A55" s="30" t="s">
        <v>95</v>
      </c>
      <c r="B55" s="38"/>
      <c r="E55" s="32" t="s">
        <v>221</v>
      </c>
      <c r="J55" s="39"/>
    </row>
    <row r="56" spans="1:16" ht="30">
      <c r="A56" s="30" t="s">
        <v>85</v>
      </c>
      <c r="B56" s="30">
        <v>10</v>
      </c>
      <c r="C56" s="31" t="s">
        <v>233</v>
      </c>
      <c r="D56" s="30" t="s">
        <v>87</v>
      </c>
      <c r="E56" s="32" t="s">
        <v>234</v>
      </c>
      <c r="F56" s="33" t="s">
        <v>170</v>
      </c>
      <c r="G56" s="34">
        <v>248.25</v>
      </c>
      <c r="H56" s="35">
        <v>0</v>
      </c>
      <c r="I56" s="36">
        <f>ROUND(G56*H56,P4)</f>
        <v>0</v>
      </c>
      <c r="J56" s="30"/>
      <c r="O56" s="37">
        <f>I56*0.21</f>
        <v>0</v>
      </c>
      <c r="P56">
        <v>3</v>
      </c>
    </row>
    <row r="57" spans="1:16" ht="30">
      <c r="A57" s="30" t="s">
        <v>90</v>
      </c>
      <c r="B57" s="38"/>
      <c r="E57" s="32" t="s">
        <v>235</v>
      </c>
      <c r="J57" s="39"/>
    </row>
    <row r="58" spans="1:16" ht="180">
      <c r="A58" s="30" t="s">
        <v>92</v>
      </c>
      <c r="B58" s="38"/>
      <c r="E58" s="40" t="s">
        <v>236</v>
      </c>
      <c r="J58" s="39"/>
    </row>
    <row r="59" spans="1:16">
      <c r="A59" s="30" t="s">
        <v>92</v>
      </c>
      <c r="B59" s="38"/>
      <c r="E59" s="40" t="s">
        <v>237</v>
      </c>
      <c r="J59" s="39"/>
    </row>
    <row r="60" spans="1:16" ht="90">
      <c r="A60" s="30" t="s">
        <v>95</v>
      </c>
      <c r="B60" s="38"/>
      <c r="E60" s="32" t="s">
        <v>221</v>
      </c>
      <c r="J60" s="39"/>
    </row>
    <row r="61" spans="1:16">
      <c r="A61" s="30" t="s">
        <v>85</v>
      </c>
      <c r="B61" s="30">
        <v>11</v>
      </c>
      <c r="C61" s="31" t="s">
        <v>238</v>
      </c>
      <c r="D61" s="30" t="s">
        <v>87</v>
      </c>
      <c r="E61" s="32" t="s">
        <v>239</v>
      </c>
      <c r="F61" s="33" t="s">
        <v>170</v>
      </c>
      <c r="G61" s="34">
        <v>26.75</v>
      </c>
      <c r="H61" s="35">
        <v>0</v>
      </c>
      <c r="I61" s="36">
        <f>ROUND(G61*H61,P4)</f>
        <v>0</v>
      </c>
      <c r="J61" s="30"/>
      <c r="O61" s="37">
        <f>I61*0.21</f>
        <v>0</v>
      </c>
      <c r="P61">
        <v>3</v>
      </c>
    </row>
    <row r="62" spans="1:16">
      <c r="A62" s="30" t="s">
        <v>90</v>
      </c>
      <c r="B62" s="38"/>
      <c r="E62" s="32" t="s">
        <v>240</v>
      </c>
      <c r="J62" s="39"/>
    </row>
    <row r="63" spans="1:16" ht="60">
      <c r="A63" s="30" t="s">
        <v>92</v>
      </c>
      <c r="B63" s="38"/>
      <c r="E63" s="40" t="s">
        <v>241</v>
      </c>
      <c r="J63" s="39"/>
    </row>
    <row r="64" spans="1:16">
      <c r="A64" s="30" t="s">
        <v>92</v>
      </c>
      <c r="B64" s="38"/>
      <c r="E64" s="40" t="s">
        <v>242</v>
      </c>
      <c r="J64" s="39"/>
    </row>
    <row r="65" spans="1:16" ht="45">
      <c r="A65" s="30" t="s">
        <v>95</v>
      </c>
      <c r="B65" s="38"/>
      <c r="E65" s="32" t="s">
        <v>243</v>
      </c>
      <c r="J65" s="39"/>
    </row>
    <row r="66" spans="1:16">
      <c r="A66" s="30" t="s">
        <v>85</v>
      </c>
      <c r="B66" s="30">
        <v>12</v>
      </c>
      <c r="C66" s="31" t="s">
        <v>244</v>
      </c>
      <c r="D66" s="30" t="s">
        <v>87</v>
      </c>
      <c r="E66" s="32" t="s">
        <v>245</v>
      </c>
      <c r="F66" s="33" t="s">
        <v>188</v>
      </c>
      <c r="G66" s="34">
        <v>267.5</v>
      </c>
      <c r="H66" s="35">
        <v>0</v>
      </c>
      <c r="I66" s="36">
        <f>ROUND(G66*H66,P4)</f>
        <v>0</v>
      </c>
      <c r="J66" s="30"/>
      <c r="O66" s="37">
        <f>I66*0.21</f>
        <v>0</v>
      </c>
      <c r="P66">
        <v>3</v>
      </c>
    </row>
    <row r="67" spans="1:16">
      <c r="A67" s="30" t="s">
        <v>90</v>
      </c>
      <c r="B67" s="38"/>
      <c r="E67" s="41" t="s">
        <v>87</v>
      </c>
      <c r="J67" s="39"/>
    </row>
    <row r="68" spans="1:16" ht="75">
      <c r="A68" s="30" t="s">
        <v>92</v>
      </c>
      <c r="B68" s="38"/>
      <c r="E68" s="40" t="s">
        <v>246</v>
      </c>
      <c r="J68" s="39"/>
    </row>
    <row r="69" spans="1:16">
      <c r="A69" s="30" t="s">
        <v>92</v>
      </c>
      <c r="B69" s="38"/>
      <c r="E69" s="40" t="s">
        <v>214</v>
      </c>
      <c r="J69" s="39"/>
    </row>
    <row r="70" spans="1:16" ht="30">
      <c r="A70" s="30" t="s">
        <v>95</v>
      </c>
      <c r="B70" s="38"/>
      <c r="E70" s="32" t="s">
        <v>247</v>
      </c>
      <c r="J70" s="39"/>
    </row>
    <row r="71" spans="1:16">
      <c r="A71" s="30" t="s">
        <v>85</v>
      </c>
      <c r="B71" s="30">
        <v>13</v>
      </c>
      <c r="C71" s="31" t="s">
        <v>248</v>
      </c>
      <c r="D71" s="30" t="s">
        <v>87</v>
      </c>
      <c r="E71" s="32" t="s">
        <v>249</v>
      </c>
      <c r="F71" s="33" t="s">
        <v>230</v>
      </c>
      <c r="G71" s="34">
        <v>535</v>
      </c>
      <c r="H71" s="35">
        <v>0</v>
      </c>
      <c r="I71" s="36">
        <f>ROUND(G71*H71,P4)</f>
        <v>0</v>
      </c>
      <c r="J71" s="30"/>
      <c r="O71" s="37">
        <f>I71*0.21</f>
        <v>0</v>
      </c>
      <c r="P71">
        <v>3</v>
      </c>
    </row>
    <row r="72" spans="1:16">
      <c r="A72" s="30" t="s">
        <v>90</v>
      </c>
      <c r="B72" s="38"/>
      <c r="E72" s="41" t="s">
        <v>87</v>
      </c>
      <c r="J72" s="39"/>
    </row>
    <row r="73" spans="1:16" ht="60">
      <c r="A73" s="30" t="s">
        <v>92</v>
      </c>
      <c r="B73" s="38"/>
      <c r="E73" s="40" t="s">
        <v>250</v>
      </c>
      <c r="J73" s="39"/>
    </row>
    <row r="74" spans="1:16">
      <c r="A74" s="30" t="s">
        <v>92</v>
      </c>
      <c r="B74" s="38"/>
      <c r="E74" s="40" t="s">
        <v>251</v>
      </c>
      <c r="J74" s="39"/>
    </row>
    <row r="75" spans="1:16" ht="30">
      <c r="A75" s="30" t="s">
        <v>95</v>
      </c>
      <c r="B75" s="38"/>
      <c r="E75" s="32" t="s">
        <v>247</v>
      </c>
      <c r="J75" s="39"/>
    </row>
    <row r="76" spans="1:16">
      <c r="A76" s="30" t="s">
        <v>85</v>
      </c>
      <c r="B76" s="30">
        <v>14</v>
      </c>
      <c r="C76" s="31" t="s">
        <v>252</v>
      </c>
      <c r="D76" s="30" t="s">
        <v>253</v>
      </c>
      <c r="E76" s="32" t="s">
        <v>254</v>
      </c>
      <c r="F76" s="33" t="s">
        <v>230</v>
      </c>
      <c r="G76" s="34">
        <v>88</v>
      </c>
      <c r="H76" s="35">
        <v>0</v>
      </c>
      <c r="I76" s="36">
        <f>ROUND(G76*H76,P4)</f>
        <v>0</v>
      </c>
      <c r="J76" s="30"/>
      <c r="O76" s="37">
        <f>I76*0.21</f>
        <v>0</v>
      </c>
      <c r="P76">
        <v>3</v>
      </c>
    </row>
    <row r="77" spans="1:16">
      <c r="A77" s="30" t="s">
        <v>90</v>
      </c>
      <c r="B77" s="38"/>
      <c r="E77" s="41" t="s">
        <v>87</v>
      </c>
      <c r="J77" s="39"/>
    </row>
    <row r="78" spans="1:16" ht="120">
      <c r="A78" s="30" t="s">
        <v>92</v>
      </c>
      <c r="B78" s="38"/>
      <c r="E78" s="40" t="s">
        <v>255</v>
      </c>
      <c r="J78" s="39"/>
    </row>
    <row r="79" spans="1:16">
      <c r="A79" s="30" t="s">
        <v>92</v>
      </c>
      <c r="B79" s="38"/>
      <c r="E79" s="40" t="s">
        <v>256</v>
      </c>
      <c r="J79" s="39"/>
    </row>
    <row r="80" spans="1:16" ht="30">
      <c r="A80" s="30" t="s">
        <v>95</v>
      </c>
      <c r="B80" s="38"/>
      <c r="E80" s="32" t="s">
        <v>247</v>
      </c>
      <c r="J80" s="39"/>
    </row>
    <row r="81" spans="1:16">
      <c r="A81" s="30" t="s">
        <v>85</v>
      </c>
      <c r="B81" s="30">
        <v>15</v>
      </c>
      <c r="C81" s="31" t="s">
        <v>257</v>
      </c>
      <c r="D81" s="30" t="s">
        <v>87</v>
      </c>
      <c r="E81" s="32" t="s">
        <v>258</v>
      </c>
      <c r="F81" s="33" t="s">
        <v>170</v>
      </c>
      <c r="G81" s="34">
        <v>2251.6</v>
      </c>
      <c r="H81" s="35">
        <v>0</v>
      </c>
      <c r="I81" s="36">
        <f>ROUND(G81*H81,P4)</f>
        <v>0</v>
      </c>
      <c r="J81" s="30"/>
      <c r="O81" s="37">
        <f>I81*0.21</f>
        <v>0</v>
      </c>
      <c r="P81">
        <v>3</v>
      </c>
    </row>
    <row r="82" spans="1:16">
      <c r="A82" s="30" t="s">
        <v>90</v>
      </c>
      <c r="B82" s="38"/>
      <c r="E82" s="41" t="s">
        <v>87</v>
      </c>
      <c r="J82" s="39"/>
    </row>
    <row r="83" spans="1:16" ht="90">
      <c r="A83" s="30" t="s">
        <v>92</v>
      </c>
      <c r="B83" s="38"/>
      <c r="E83" s="40" t="s">
        <v>259</v>
      </c>
      <c r="J83" s="39"/>
    </row>
    <row r="84" spans="1:16">
      <c r="A84" s="30" t="s">
        <v>92</v>
      </c>
      <c r="B84" s="38"/>
      <c r="E84" s="40" t="s">
        <v>260</v>
      </c>
      <c r="J84" s="39"/>
    </row>
    <row r="85" spans="1:16" ht="240">
      <c r="A85" s="30" t="s">
        <v>95</v>
      </c>
      <c r="B85" s="38"/>
      <c r="E85" s="32" t="s">
        <v>261</v>
      </c>
      <c r="J85" s="39"/>
    </row>
    <row r="86" spans="1:16">
      <c r="A86" s="24" t="s">
        <v>82</v>
      </c>
      <c r="B86" s="25"/>
      <c r="C86" s="26" t="s">
        <v>262</v>
      </c>
      <c r="D86" s="27"/>
      <c r="E86" s="24" t="s">
        <v>263</v>
      </c>
      <c r="F86" s="27"/>
      <c r="G86" s="27"/>
      <c r="H86" s="27"/>
      <c r="I86" s="28">
        <f>SUMIFS(I87:I101,A87:A101,"P")</f>
        <v>0</v>
      </c>
      <c r="J86" s="29"/>
    </row>
    <row r="87" spans="1:16">
      <c r="A87" s="30" t="s">
        <v>85</v>
      </c>
      <c r="B87" s="30">
        <v>16</v>
      </c>
      <c r="C87" s="31" t="s">
        <v>264</v>
      </c>
      <c r="D87" s="30" t="s">
        <v>87</v>
      </c>
      <c r="E87" s="32" t="s">
        <v>265</v>
      </c>
      <c r="F87" s="33" t="s">
        <v>230</v>
      </c>
      <c r="G87" s="34">
        <v>350</v>
      </c>
      <c r="H87" s="35">
        <v>0</v>
      </c>
      <c r="I87" s="36">
        <f>ROUND(G87*H87,P4)</f>
        <v>0</v>
      </c>
      <c r="J87" s="30"/>
      <c r="O87" s="37">
        <f>I87*0.21</f>
        <v>0</v>
      </c>
      <c r="P87">
        <v>3</v>
      </c>
    </row>
    <row r="88" spans="1:16">
      <c r="A88" s="30" t="s">
        <v>90</v>
      </c>
      <c r="B88" s="38"/>
      <c r="E88" s="41" t="s">
        <v>87</v>
      </c>
      <c r="J88" s="39"/>
    </row>
    <row r="89" spans="1:16" ht="90">
      <c r="A89" s="30" t="s">
        <v>92</v>
      </c>
      <c r="B89" s="38"/>
      <c r="E89" s="40" t="s">
        <v>266</v>
      </c>
      <c r="J89" s="39"/>
    </row>
    <row r="90" spans="1:16">
      <c r="A90" s="30" t="s">
        <v>92</v>
      </c>
      <c r="B90" s="38"/>
      <c r="E90" s="40" t="s">
        <v>267</v>
      </c>
      <c r="J90" s="39"/>
    </row>
    <row r="91" spans="1:16" ht="30">
      <c r="A91" s="30" t="s">
        <v>95</v>
      </c>
      <c r="B91" s="38"/>
      <c r="E91" s="32" t="s">
        <v>268</v>
      </c>
      <c r="J91" s="39"/>
    </row>
    <row r="92" spans="1:16">
      <c r="A92" s="30" t="s">
        <v>85</v>
      </c>
      <c r="B92" s="30">
        <v>17</v>
      </c>
      <c r="C92" s="31" t="s">
        <v>269</v>
      </c>
      <c r="D92" s="30" t="s">
        <v>87</v>
      </c>
      <c r="E92" s="32" t="s">
        <v>270</v>
      </c>
      <c r="F92" s="33" t="s">
        <v>140</v>
      </c>
      <c r="G92" s="34">
        <v>11</v>
      </c>
      <c r="H92" s="35">
        <v>0</v>
      </c>
      <c r="I92" s="36">
        <f>ROUND(G92*H92,P4)</f>
        <v>0</v>
      </c>
      <c r="J92" s="30"/>
      <c r="O92" s="37">
        <f>I92*0.21</f>
        <v>0</v>
      </c>
      <c r="P92">
        <v>3</v>
      </c>
    </row>
    <row r="93" spans="1:16">
      <c r="A93" s="30" t="s">
        <v>90</v>
      </c>
      <c r="B93" s="38"/>
      <c r="E93" s="41" t="s">
        <v>87</v>
      </c>
      <c r="J93" s="39"/>
    </row>
    <row r="94" spans="1:16" ht="60">
      <c r="A94" s="30" t="s">
        <v>92</v>
      </c>
      <c r="B94" s="38"/>
      <c r="E94" s="40" t="s">
        <v>271</v>
      </c>
      <c r="J94" s="39"/>
    </row>
    <row r="95" spans="1:16">
      <c r="A95" s="30" t="s">
        <v>92</v>
      </c>
      <c r="B95" s="38"/>
      <c r="E95" s="40" t="s">
        <v>272</v>
      </c>
      <c r="J95" s="39"/>
    </row>
    <row r="96" spans="1:16" ht="105">
      <c r="A96" s="30" t="s">
        <v>95</v>
      </c>
      <c r="B96" s="38"/>
      <c r="E96" s="32" t="s">
        <v>273</v>
      </c>
      <c r="J96" s="39"/>
    </row>
    <row r="97" spans="1:16">
      <c r="A97" s="30" t="s">
        <v>85</v>
      </c>
      <c r="B97" s="30">
        <v>18</v>
      </c>
      <c r="C97" s="31" t="s">
        <v>274</v>
      </c>
      <c r="D97" s="30" t="s">
        <v>87</v>
      </c>
      <c r="E97" s="32" t="s">
        <v>275</v>
      </c>
      <c r="F97" s="33" t="s">
        <v>230</v>
      </c>
      <c r="G97" s="34">
        <v>275</v>
      </c>
      <c r="H97" s="35">
        <v>0</v>
      </c>
      <c r="I97" s="36">
        <f>ROUND(G97*H97,P4)</f>
        <v>0</v>
      </c>
      <c r="J97" s="30"/>
      <c r="O97" s="37">
        <f>I97*0.21</f>
        <v>0</v>
      </c>
      <c r="P97">
        <v>3</v>
      </c>
    </row>
    <row r="98" spans="1:16" ht="30">
      <c r="A98" s="30" t="s">
        <v>90</v>
      </c>
      <c r="B98" s="38"/>
      <c r="E98" s="32" t="s">
        <v>276</v>
      </c>
      <c r="J98" s="39"/>
    </row>
    <row r="99" spans="1:16" ht="150">
      <c r="A99" s="30" t="s">
        <v>92</v>
      </c>
      <c r="B99" s="38"/>
      <c r="E99" s="40" t="s">
        <v>277</v>
      </c>
      <c r="J99" s="39"/>
    </row>
    <row r="100" spans="1:16">
      <c r="A100" s="30" t="s">
        <v>92</v>
      </c>
      <c r="B100" s="38"/>
      <c r="E100" s="40" t="s">
        <v>278</v>
      </c>
      <c r="J100" s="39"/>
    </row>
    <row r="101" spans="1:16" ht="105">
      <c r="A101" s="30" t="s">
        <v>95</v>
      </c>
      <c r="B101" s="42"/>
      <c r="C101" s="43"/>
      <c r="D101" s="43"/>
      <c r="E101" s="32" t="s">
        <v>273</v>
      </c>
      <c r="F101" s="43"/>
      <c r="G101" s="43"/>
      <c r="H101" s="43"/>
      <c r="I101" s="43"/>
      <c r="J101" s="44"/>
    </row>
  </sheetData>
  <sheetProtection algorithmName="SHA-512" hashValue="VarN23Ox2CPa3Rb7+E6hmK3wMkQYDmaojLYdSZL9LHR5yuZsra8iH0ziGviNyA74KNYBLBWs8hhrUywnRZdcKw==" saltValue="GXjmwSQiQ9hzMC7CMwnxKN8tFaAHqb6bVVWhMRj6lWE7TOSh7ZPZoqLwxOt59ooaqlfF/ID9qHXZbpHd7uHnLA=="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P5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60</v>
      </c>
      <c r="I3" s="19">
        <f>SUMIFS(I8:I51,A8:A51,"SD")</f>
        <v>0</v>
      </c>
      <c r="J3" s="15"/>
      <c r="O3">
        <v>0</v>
      </c>
      <c r="P3">
        <v>2</v>
      </c>
    </row>
    <row r="4" spans="1:16">
      <c r="A4" s="3" t="s">
        <v>69</v>
      </c>
      <c r="B4" s="16" t="s">
        <v>70</v>
      </c>
      <c r="C4" s="48" t="s">
        <v>60</v>
      </c>
      <c r="D4" s="49"/>
      <c r="E4" s="17" t="s">
        <v>61</v>
      </c>
      <c r="F4" s="3"/>
      <c r="G4" s="3"/>
      <c r="H4" s="3"/>
      <c r="I4" s="3"/>
      <c r="J4" s="15"/>
      <c r="O4">
        <v>0.12</v>
      </c>
      <c r="P4">
        <v>2</v>
      </c>
    </row>
    <row r="5" spans="1:16">
      <c r="A5" s="52" t="s">
        <v>71</v>
      </c>
      <c r="B5" s="53" t="s">
        <v>72</v>
      </c>
      <c r="C5" s="54" t="s">
        <v>73</v>
      </c>
      <c r="D5" s="54" t="s">
        <v>74</v>
      </c>
      <c r="E5" s="54" t="s">
        <v>75</v>
      </c>
      <c r="F5" s="54" t="s">
        <v>76</v>
      </c>
      <c r="G5" s="54" t="s">
        <v>77</v>
      </c>
      <c r="H5" s="54" t="s">
        <v>78</v>
      </c>
      <c r="I5" s="54"/>
      <c r="J5" s="55" t="s">
        <v>79</v>
      </c>
      <c r="O5">
        <v>0.21</v>
      </c>
    </row>
    <row r="6" spans="1:16">
      <c r="A6" s="52"/>
      <c r="B6" s="53"/>
      <c r="C6" s="54"/>
      <c r="D6" s="54"/>
      <c r="E6" s="54"/>
      <c r="F6" s="54"/>
      <c r="G6" s="54"/>
      <c r="H6" s="7" t="s">
        <v>80</v>
      </c>
      <c r="I6" s="7" t="s">
        <v>81</v>
      </c>
      <c r="J6" s="55"/>
    </row>
    <row r="7" spans="1:16">
      <c r="A7" s="22">
        <v>0</v>
      </c>
      <c r="B7" s="20">
        <v>1</v>
      </c>
      <c r="C7" s="23">
        <v>2</v>
      </c>
      <c r="D7" s="7">
        <v>3</v>
      </c>
      <c r="E7" s="23">
        <v>4</v>
      </c>
      <c r="F7" s="7">
        <v>5</v>
      </c>
      <c r="G7" s="7">
        <v>6</v>
      </c>
      <c r="H7" s="7">
        <v>7</v>
      </c>
      <c r="I7" s="23">
        <v>8</v>
      </c>
      <c r="J7" s="21">
        <v>9</v>
      </c>
    </row>
    <row r="8" spans="1:16">
      <c r="A8" s="24" t="s">
        <v>82</v>
      </c>
      <c r="B8" s="25"/>
      <c r="C8" s="26" t="s">
        <v>166</v>
      </c>
      <c r="D8" s="27"/>
      <c r="E8" s="24" t="s">
        <v>167</v>
      </c>
      <c r="F8" s="27"/>
      <c r="G8" s="27"/>
      <c r="H8" s="27"/>
      <c r="I8" s="28">
        <f>SUMIFS(I9:I51,A9:A51,"P")</f>
        <v>0</v>
      </c>
      <c r="J8" s="29"/>
    </row>
    <row r="9" spans="1:16">
      <c r="A9" s="30" t="s">
        <v>85</v>
      </c>
      <c r="B9" s="30">
        <v>1</v>
      </c>
      <c r="C9" s="31" t="s">
        <v>1208</v>
      </c>
      <c r="D9" s="30" t="s">
        <v>87</v>
      </c>
      <c r="E9" s="32" t="s">
        <v>1209</v>
      </c>
      <c r="F9" s="33" t="s">
        <v>188</v>
      </c>
      <c r="G9" s="34">
        <v>500</v>
      </c>
      <c r="H9" s="35">
        <v>0</v>
      </c>
      <c r="I9" s="36">
        <f>ROUND(G9*H9,P4)</f>
        <v>0</v>
      </c>
      <c r="J9" s="30"/>
      <c r="O9" s="37">
        <f>I9*0.21</f>
        <v>0</v>
      </c>
      <c r="P9">
        <v>3</v>
      </c>
    </row>
    <row r="10" spans="1:16">
      <c r="A10" s="30" t="s">
        <v>90</v>
      </c>
      <c r="B10" s="38"/>
      <c r="E10" s="32" t="s">
        <v>1210</v>
      </c>
      <c r="J10" s="39"/>
    </row>
    <row r="11" spans="1:16" ht="45">
      <c r="A11" s="30" t="s">
        <v>95</v>
      </c>
      <c r="B11" s="38"/>
      <c r="E11" s="32" t="s">
        <v>1211</v>
      </c>
      <c r="J11" s="39"/>
    </row>
    <row r="12" spans="1:16">
      <c r="A12" s="30" t="s">
        <v>85</v>
      </c>
      <c r="B12" s="30">
        <v>2</v>
      </c>
      <c r="C12" s="31" t="s">
        <v>1212</v>
      </c>
      <c r="D12" s="30" t="s">
        <v>87</v>
      </c>
      <c r="E12" s="32" t="s">
        <v>1213</v>
      </c>
      <c r="F12" s="33" t="s">
        <v>140</v>
      </c>
      <c r="G12" s="34">
        <v>11</v>
      </c>
      <c r="H12" s="35">
        <v>0</v>
      </c>
      <c r="I12" s="36">
        <f>ROUND(G12*H12,P4)</f>
        <v>0</v>
      </c>
      <c r="J12" s="30"/>
      <c r="O12" s="37">
        <f>I12*0.21</f>
        <v>0</v>
      </c>
      <c r="P12">
        <v>3</v>
      </c>
    </row>
    <row r="13" spans="1:16" ht="45">
      <c r="A13" s="30" t="s">
        <v>90</v>
      </c>
      <c r="B13" s="38"/>
      <c r="E13" s="32" t="s">
        <v>1214</v>
      </c>
      <c r="J13" s="39"/>
    </row>
    <row r="14" spans="1:16" ht="105">
      <c r="A14" s="30" t="s">
        <v>92</v>
      </c>
      <c r="B14" s="38"/>
      <c r="E14" s="40" t="s">
        <v>1215</v>
      </c>
      <c r="J14" s="39"/>
    </row>
    <row r="15" spans="1:16">
      <c r="A15" s="30" t="s">
        <v>92</v>
      </c>
      <c r="B15" s="38"/>
      <c r="E15" s="40" t="s">
        <v>272</v>
      </c>
      <c r="J15" s="39"/>
    </row>
    <row r="16" spans="1:16" ht="90">
      <c r="A16" s="30" t="s">
        <v>95</v>
      </c>
      <c r="B16" s="38"/>
      <c r="E16" s="32" t="s">
        <v>1216</v>
      </c>
      <c r="J16" s="39"/>
    </row>
    <row r="17" spans="1:16">
      <c r="A17" s="30" t="s">
        <v>85</v>
      </c>
      <c r="B17" s="30">
        <v>3</v>
      </c>
      <c r="C17" s="31" t="s">
        <v>1217</v>
      </c>
      <c r="D17" s="30" t="s">
        <v>87</v>
      </c>
      <c r="E17" s="32" t="s">
        <v>1218</v>
      </c>
      <c r="F17" s="33" t="s">
        <v>140</v>
      </c>
      <c r="G17" s="34">
        <v>17</v>
      </c>
      <c r="H17" s="35">
        <v>0</v>
      </c>
      <c r="I17" s="36">
        <f>ROUND(G17*H17,P4)</f>
        <v>0</v>
      </c>
      <c r="J17" s="30"/>
      <c r="O17" s="37">
        <f>I17*0.21</f>
        <v>0</v>
      </c>
      <c r="P17">
        <v>3</v>
      </c>
    </row>
    <row r="18" spans="1:16" ht="45">
      <c r="A18" s="30" t="s">
        <v>90</v>
      </c>
      <c r="B18" s="38"/>
      <c r="E18" s="32" t="s">
        <v>1214</v>
      </c>
      <c r="J18" s="39"/>
    </row>
    <row r="19" spans="1:16" ht="135">
      <c r="A19" s="30" t="s">
        <v>92</v>
      </c>
      <c r="B19" s="38"/>
      <c r="E19" s="40" t="s">
        <v>1219</v>
      </c>
      <c r="J19" s="39"/>
    </row>
    <row r="20" spans="1:16">
      <c r="A20" s="30" t="s">
        <v>92</v>
      </c>
      <c r="B20" s="38"/>
      <c r="E20" s="40" t="s">
        <v>1027</v>
      </c>
      <c r="J20" s="39"/>
    </row>
    <row r="21" spans="1:16" ht="90">
      <c r="A21" s="30" t="s">
        <v>95</v>
      </c>
      <c r="B21" s="38"/>
      <c r="E21" s="32" t="s">
        <v>1216</v>
      </c>
      <c r="J21" s="39"/>
    </row>
    <row r="22" spans="1:16">
      <c r="A22" s="30" t="s">
        <v>85</v>
      </c>
      <c r="B22" s="30">
        <v>4</v>
      </c>
      <c r="C22" s="31" t="s">
        <v>1220</v>
      </c>
      <c r="D22" s="30" t="s">
        <v>87</v>
      </c>
      <c r="E22" s="32" t="s">
        <v>1221</v>
      </c>
      <c r="F22" s="33" t="s">
        <v>140</v>
      </c>
      <c r="G22" s="34">
        <v>11</v>
      </c>
      <c r="H22" s="35">
        <v>0</v>
      </c>
      <c r="I22" s="36">
        <f>ROUND(G22*H22,P4)</f>
        <v>0</v>
      </c>
      <c r="J22" s="30"/>
      <c r="O22" s="37">
        <f>I22*0.21</f>
        <v>0</v>
      </c>
      <c r="P22">
        <v>3</v>
      </c>
    </row>
    <row r="23" spans="1:16">
      <c r="A23" s="30" t="s">
        <v>90</v>
      </c>
      <c r="B23" s="38"/>
      <c r="E23" s="32" t="s">
        <v>1222</v>
      </c>
      <c r="J23" s="39"/>
    </row>
    <row r="24" spans="1:16" ht="105">
      <c r="A24" s="30" t="s">
        <v>92</v>
      </c>
      <c r="B24" s="38"/>
      <c r="E24" s="40" t="s">
        <v>1215</v>
      </c>
      <c r="J24" s="39"/>
    </row>
    <row r="25" spans="1:16">
      <c r="A25" s="30" t="s">
        <v>92</v>
      </c>
      <c r="B25" s="38"/>
      <c r="E25" s="40" t="s">
        <v>272</v>
      </c>
      <c r="J25" s="39"/>
    </row>
    <row r="26" spans="1:16" ht="105">
      <c r="A26" s="30" t="s">
        <v>95</v>
      </c>
      <c r="B26" s="38"/>
      <c r="E26" s="32" t="s">
        <v>1223</v>
      </c>
      <c r="J26" s="39"/>
    </row>
    <row r="27" spans="1:16">
      <c r="A27" s="30" t="s">
        <v>85</v>
      </c>
      <c r="B27" s="30">
        <v>5</v>
      </c>
      <c r="C27" s="31" t="s">
        <v>1224</v>
      </c>
      <c r="D27" s="30" t="s">
        <v>87</v>
      </c>
      <c r="E27" s="32" t="s">
        <v>1225</v>
      </c>
      <c r="F27" s="33" t="s">
        <v>140</v>
      </c>
      <c r="G27" s="34">
        <v>17</v>
      </c>
      <c r="H27" s="35">
        <v>0</v>
      </c>
      <c r="I27" s="36">
        <f>ROUND(G27*H27,P4)</f>
        <v>0</v>
      </c>
      <c r="J27" s="30"/>
      <c r="O27" s="37">
        <f>I27*0.21</f>
        <v>0</v>
      </c>
      <c r="P27">
        <v>3</v>
      </c>
    </row>
    <row r="28" spans="1:16">
      <c r="A28" s="30" t="s">
        <v>90</v>
      </c>
      <c r="B28" s="38"/>
      <c r="E28" s="32" t="s">
        <v>1222</v>
      </c>
      <c r="J28" s="39"/>
    </row>
    <row r="29" spans="1:16" ht="135">
      <c r="A29" s="30" t="s">
        <v>92</v>
      </c>
      <c r="B29" s="38"/>
      <c r="E29" s="40" t="s">
        <v>1219</v>
      </c>
      <c r="J29" s="39"/>
    </row>
    <row r="30" spans="1:16">
      <c r="A30" s="30" t="s">
        <v>92</v>
      </c>
      <c r="B30" s="38"/>
      <c r="E30" s="40" t="s">
        <v>1027</v>
      </c>
      <c r="J30" s="39"/>
    </row>
    <row r="31" spans="1:16" ht="105">
      <c r="A31" s="30" t="s">
        <v>95</v>
      </c>
      <c r="B31" s="38"/>
      <c r="E31" s="32" t="s">
        <v>1223</v>
      </c>
      <c r="J31" s="39"/>
    </row>
    <row r="32" spans="1:16">
      <c r="A32" s="30" t="s">
        <v>85</v>
      </c>
      <c r="B32" s="30">
        <v>6</v>
      </c>
      <c r="C32" s="31" t="s">
        <v>1226</v>
      </c>
      <c r="D32" s="30" t="s">
        <v>1227</v>
      </c>
      <c r="E32" s="32" t="s">
        <v>1228</v>
      </c>
      <c r="F32" s="33" t="s">
        <v>140</v>
      </c>
      <c r="G32" s="34">
        <v>35</v>
      </c>
      <c r="H32" s="35">
        <v>0</v>
      </c>
      <c r="I32" s="36">
        <f>ROUND(G32*H32,P4)</f>
        <v>0</v>
      </c>
      <c r="J32" s="30"/>
      <c r="O32" s="37">
        <f>I32*0.21</f>
        <v>0</v>
      </c>
      <c r="P32">
        <v>3</v>
      </c>
    </row>
    <row r="33" spans="1:16">
      <c r="A33" s="30" t="s">
        <v>90</v>
      </c>
      <c r="B33" s="38"/>
      <c r="E33" s="41" t="s">
        <v>87</v>
      </c>
      <c r="J33" s="39"/>
    </row>
    <row r="34" spans="1:16" ht="225">
      <c r="A34" s="30" t="s">
        <v>92</v>
      </c>
      <c r="B34" s="38"/>
      <c r="E34" s="40" t="s">
        <v>1229</v>
      </c>
      <c r="J34" s="39"/>
    </row>
    <row r="35" spans="1:16">
      <c r="A35" s="30" t="s">
        <v>92</v>
      </c>
      <c r="B35" s="38"/>
      <c r="E35" s="40" t="s">
        <v>401</v>
      </c>
      <c r="J35" s="39"/>
    </row>
    <row r="36" spans="1:16" ht="105">
      <c r="A36" s="30" t="s">
        <v>95</v>
      </c>
      <c r="B36" s="38"/>
      <c r="E36" s="32" t="s">
        <v>1230</v>
      </c>
      <c r="J36" s="39"/>
    </row>
    <row r="37" spans="1:16">
      <c r="A37" s="30" t="s">
        <v>85</v>
      </c>
      <c r="B37" s="30">
        <v>7</v>
      </c>
      <c r="C37" s="31" t="s">
        <v>1231</v>
      </c>
      <c r="D37" s="30" t="s">
        <v>1227</v>
      </c>
      <c r="E37" s="32" t="s">
        <v>1232</v>
      </c>
      <c r="F37" s="33" t="s">
        <v>140</v>
      </c>
      <c r="G37" s="34">
        <v>35</v>
      </c>
      <c r="H37" s="35">
        <v>0</v>
      </c>
      <c r="I37" s="36">
        <f>ROUND(G37*H37,P4)</f>
        <v>0</v>
      </c>
      <c r="J37" s="30"/>
      <c r="O37" s="37">
        <f>I37*0.21</f>
        <v>0</v>
      </c>
      <c r="P37">
        <v>3</v>
      </c>
    </row>
    <row r="38" spans="1:16">
      <c r="A38" s="30" t="s">
        <v>90</v>
      </c>
      <c r="B38" s="38"/>
      <c r="E38" s="41" t="s">
        <v>87</v>
      </c>
      <c r="J38" s="39"/>
    </row>
    <row r="39" spans="1:16" ht="225">
      <c r="A39" s="30" t="s">
        <v>92</v>
      </c>
      <c r="B39" s="38"/>
      <c r="E39" s="40" t="s">
        <v>1229</v>
      </c>
      <c r="J39" s="39"/>
    </row>
    <row r="40" spans="1:16">
      <c r="A40" s="30" t="s">
        <v>92</v>
      </c>
      <c r="B40" s="38"/>
      <c r="E40" s="40" t="s">
        <v>401</v>
      </c>
      <c r="J40" s="39"/>
    </row>
    <row r="41" spans="1:16" ht="105">
      <c r="A41" s="30" t="s">
        <v>95</v>
      </c>
      <c r="B41" s="38"/>
      <c r="E41" s="32" t="s">
        <v>1230</v>
      </c>
      <c r="J41" s="39"/>
    </row>
    <row r="42" spans="1:16">
      <c r="A42" s="30" t="s">
        <v>85</v>
      </c>
      <c r="B42" s="30">
        <v>8</v>
      </c>
      <c r="C42" s="31" t="s">
        <v>1233</v>
      </c>
      <c r="D42" s="30" t="s">
        <v>87</v>
      </c>
      <c r="E42" s="32" t="s">
        <v>1234</v>
      </c>
      <c r="F42" s="33" t="s">
        <v>188</v>
      </c>
      <c r="G42" s="34">
        <v>39.25</v>
      </c>
      <c r="H42" s="35">
        <v>0</v>
      </c>
      <c r="I42" s="36">
        <f>ROUND(G42*H42,P4)</f>
        <v>0</v>
      </c>
      <c r="J42" s="30"/>
      <c r="O42" s="37">
        <f>I42*0.21</f>
        <v>0</v>
      </c>
      <c r="P42">
        <v>3</v>
      </c>
    </row>
    <row r="43" spans="1:16">
      <c r="A43" s="30" t="s">
        <v>90</v>
      </c>
      <c r="B43" s="38"/>
      <c r="E43" s="41" t="s">
        <v>87</v>
      </c>
      <c r="J43" s="39"/>
    </row>
    <row r="44" spans="1:16">
      <c r="A44" s="30" t="s">
        <v>92</v>
      </c>
      <c r="B44" s="38"/>
      <c r="E44" s="40" t="s">
        <v>1235</v>
      </c>
      <c r="J44" s="39"/>
    </row>
    <row r="45" spans="1:16">
      <c r="A45" s="30" t="s">
        <v>92</v>
      </c>
      <c r="B45" s="38"/>
      <c r="E45" s="40" t="s">
        <v>1236</v>
      </c>
      <c r="J45" s="39"/>
    </row>
    <row r="46" spans="1:16" ht="45">
      <c r="A46" s="30" t="s">
        <v>95</v>
      </c>
      <c r="B46" s="38"/>
      <c r="E46" s="32" t="s">
        <v>1237</v>
      </c>
      <c r="J46" s="39"/>
    </row>
    <row r="47" spans="1:16" ht="30">
      <c r="A47" s="30" t="s">
        <v>85</v>
      </c>
      <c r="B47" s="30">
        <v>9</v>
      </c>
      <c r="C47" s="31" t="s">
        <v>1238</v>
      </c>
      <c r="D47" s="30" t="s">
        <v>87</v>
      </c>
      <c r="E47" s="32" t="s">
        <v>1239</v>
      </c>
      <c r="F47" s="33" t="s">
        <v>140</v>
      </c>
      <c r="G47" s="34">
        <v>28</v>
      </c>
      <c r="H47" s="35">
        <v>0</v>
      </c>
      <c r="I47" s="36">
        <f>ROUND(G47*H47,P4)</f>
        <v>0</v>
      </c>
      <c r="J47" s="30"/>
      <c r="O47" s="37">
        <f>I47*0.21</f>
        <v>0</v>
      </c>
      <c r="P47">
        <v>3</v>
      </c>
    </row>
    <row r="48" spans="1:16">
      <c r="A48" s="30" t="s">
        <v>90</v>
      </c>
      <c r="B48" s="38"/>
      <c r="E48" s="41" t="s">
        <v>87</v>
      </c>
      <c r="J48" s="39"/>
    </row>
    <row r="49" spans="1:10" ht="270">
      <c r="A49" s="30" t="s">
        <v>92</v>
      </c>
      <c r="B49" s="38"/>
      <c r="E49" s="40" t="s">
        <v>1240</v>
      </c>
      <c r="J49" s="39"/>
    </row>
    <row r="50" spans="1:10">
      <c r="A50" s="30" t="s">
        <v>92</v>
      </c>
      <c r="B50" s="38"/>
      <c r="E50" s="40" t="s">
        <v>1197</v>
      </c>
      <c r="J50" s="39"/>
    </row>
    <row r="51" spans="1:10" ht="135">
      <c r="A51" s="30" t="s">
        <v>95</v>
      </c>
      <c r="B51" s="42"/>
      <c r="C51" s="43"/>
      <c r="D51" s="43"/>
      <c r="E51" s="32" t="s">
        <v>1241</v>
      </c>
      <c r="F51" s="43"/>
      <c r="G51" s="43"/>
      <c r="H51" s="43"/>
      <c r="I51" s="43"/>
      <c r="J51" s="44"/>
    </row>
  </sheetData>
  <sheetProtection algorithmName="SHA-512" hashValue="XgebS9BhCZEkHBxbusMUro+/U4xmbJH+5XLjAxw+1QMTCqTAfT52T7qpwDvJVzZvHGsiDSqgFr05E3m6QC80ew==" saltValue="tr9gU6UbOC/lxPR//cK32703IFY3qVs+35IEjTLA/rrZGzJJDy+5rJ2Hfr0zQUlQ9ON0lfXhy2wvp97+OhI8RA==" spinCount="100000" sheet="1" objects="1" scenarios="1"/>
  <mergeCells count="11">
    <mergeCell ref="E5:E6"/>
    <mergeCell ref="F5:F6"/>
    <mergeCell ref="G5:G6"/>
    <mergeCell ref="H5:I5"/>
    <mergeCell ref="J5:J6"/>
    <mergeCell ref="C3:D3"/>
    <mergeCell ref="C4:D4"/>
    <mergeCell ref="A5:A6"/>
    <mergeCell ref="B5:B6"/>
    <mergeCell ref="C5:C6"/>
    <mergeCell ref="D5:D6"/>
  </mergeCells>
  <pageMargins left="0" right="0" top="0" bottom="0" header="0" footer="0"/>
  <pageSetup fitToHeight="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A1:P10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62</v>
      </c>
      <c r="I3" s="19">
        <f>SUMIFS(I8:I101,A8:A101,"SD")</f>
        <v>0</v>
      </c>
      <c r="J3" s="15"/>
      <c r="O3">
        <v>0</v>
      </c>
      <c r="P3">
        <v>2</v>
      </c>
    </row>
    <row r="4" spans="1:16">
      <c r="A4" s="3" t="s">
        <v>69</v>
      </c>
      <c r="B4" s="16" t="s">
        <v>70</v>
      </c>
      <c r="C4" s="48" t="s">
        <v>62</v>
      </c>
      <c r="D4" s="49"/>
      <c r="E4" s="17" t="s">
        <v>63</v>
      </c>
      <c r="F4" s="3"/>
      <c r="G4" s="3"/>
      <c r="H4" s="3"/>
      <c r="I4" s="3"/>
      <c r="J4" s="15"/>
      <c r="O4">
        <v>0.12</v>
      </c>
      <c r="P4">
        <v>2</v>
      </c>
    </row>
    <row r="5" spans="1:16">
      <c r="A5" s="52" t="s">
        <v>71</v>
      </c>
      <c r="B5" s="53" t="s">
        <v>72</v>
      </c>
      <c r="C5" s="54" t="s">
        <v>73</v>
      </c>
      <c r="D5" s="54" t="s">
        <v>74</v>
      </c>
      <c r="E5" s="54" t="s">
        <v>75</v>
      </c>
      <c r="F5" s="54" t="s">
        <v>76</v>
      </c>
      <c r="G5" s="54" t="s">
        <v>77</v>
      </c>
      <c r="H5" s="54" t="s">
        <v>78</v>
      </c>
      <c r="I5" s="54"/>
      <c r="J5" s="55" t="s">
        <v>79</v>
      </c>
      <c r="O5">
        <v>0.21</v>
      </c>
    </row>
    <row r="6" spans="1:16">
      <c r="A6" s="52"/>
      <c r="B6" s="53"/>
      <c r="C6" s="54"/>
      <c r="D6" s="54"/>
      <c r="E6" s="54"/>
      <c r="F6" s="54"/>
      <c r="G6" s="54"/>
      <c r="H6" s="7" t="s">
        <v>80</v>
      </c>
      <c r="I6" s="7" t="s">
        <v>81</v>
      </c>
      <c r="J6" s="55"/>
    </row>
    <row r="7" spans="1:16">
      <c r="A7" s="22">
        <v>0</v>
      </c>
      <c r="B7" s="20">
        <v>1</v>
      </c>
      <c r="C7" s="23">
        <v>2</v>
      </c>
      <c r="D7" s="7">
        <v>3</v>
      </c>
      <c r="E7" s="23">
        <v>4</v>
      </c>
      <c r="F7" s="7">
        <v>5</v>
      </c>
      <c r="G7" s="7">
        <v>6</v>
      </c>
      <c r="H7" s="7">
        <v>7</v>
      </c>
      <c r="I7" s="23">
        <v>8</v>
      </c>
      <c r="J7" s="21">
        <v>9</v>
      </c>
    </row>
    <row r="8" spans="1:16">
      <c r="A8" s="24" t="s">
        <v>82</v>
      </c>
      <c r="B8" s="25"/>
      <c r="C8" s="26" t="s">
        <v>262</v>
      </c>
      <c r="D8" s="27"/>
      <c r="E8" s="24" t="s">
        <v>263</v>
      </c>
      <c r="F8" s="27"/>
      <c r="G8" s="27"/>
      <c r="H8" s="27"/>
      <c r="I8" s="28">
        <f>SUMIFS(I9:I101,A9:A101,"P")</f>
        <v>0</v>
      </c>
      <c r="J8" s="29"/>
    </row>
    <row r="9" spans="1:16" ht="30">
      <c r="A9" s="30" t="s">
        <v>85</v>
      </c>
      <c r="B9" s="30">
        <v>1</v>
      </c>
      <c r="C9" s="31" t="s">
        <v>1242</v>
      </c>
      <c r="D9" s="30" t="s">
        <v>87</v>
      </c>
      <c r="E9" s="32" t="s">
        <v>1243</v>
      </c>
      <c r="F9" s="33" t="s">
        <v>140</v>
      </c>
      <c r="G9" s="34">
        <v>74</v>
      </c>
      <c r="H9" s="35">
        <v>0</v>
      </c>
      <c r="I9" s="36">
        <f>ROUND(G9*H9,P4)</f>
        <v>0</v>
      </c>
      <c r="J9" s="30"/>
      <c r="O9" s="37">
        <f>I9*0.21</f>
        <v>0</v>
      </c>
      <c r="P9">
        <v>3</v>
      </c>
    </row>
    <row r="10" spans="1:16">
      <c r="A10" s="30" t="s">
        <v>90</v>
      </c>
      <c r="B10" s="38"/>
      <c r="E10" s="32" t="s">
        <v>1244</v>
      </c>
      <c r="J10" s="39"/>
    </row>
    <row r="11" spans="1:16" ht="135">
      <c r="A11" s="30" t="s">
        <v>92</v>
      </c>
      <c r="B11" s="38"/>
      <c r="E11" s="40" t="s">
        <v>1245</v>
      </c>
      <c r="J11" s="39"/>
    </row>
    <row r="12" spans="1:16">
      <c r="A12" s="30" t="s">
        <v>92</v>
      </c>
      <c r="B12" s="38"/>
      <c r="E12" s="40" t="s">
        <v>1246</v>
      </c>
      <c r="J12" s="39"/>
    </row>
    <row r="13" spans="1:16" ht="75">
      <c r="A13" s="30" t="s">
        <v>95</v>
      </c>
      <c r="B13" s="38"/>
      <c r="E13" s="32" t="s">
        <v>1247</v>
      </c>
      <c r="J13" s="39"/>
    </row>
    <row r="14" spans="1:16" ht="30">
      <c r="A14" s="30" t="s">
        <v>85</v>
      </c>
      <c r="B14" s="30">
        <v>2</v>
      </c>
      <c r="C14" s="31" t="s">
        <v>1248</v>
      </c>
      <c r="D14" s="30" t="s">
        <v>87</v>
      </c>
      <c r="E14" s="32" t="s">
        <v>1249</v>
      </c>
      <c r="F14" s="33" t="s">
        <v>140</v>
      </c>
      <c r="G14" s="34">
        <v>44</v>
      </c>
      <c r="H14" s="35">
        <v>0</v>
      </c>
      <c r="I14" s="36">
        <f>ROUND(G14*H14,P4)</f>
        <v>0</v>
      </c>
      <c r="J14" s="30"/>
      <c r="O14" s="37">
        <f>I14*0.21</f>
        <v>0</v>
      </c>
      <c r="P14">
        <v>3</v>
      </c>
    </row>
    <row r="15" spans="1:16">
      <c r="A15" s="30" t="s">
        <v>90</v>
      </c>
      <c r="B15" s="38"/>
      <c r="E15" s="32" t="s">
        <v>1244</v>
      </c>
      <c r="J15" s="39"/>
    </row>
    <row r="16" spans="1:16">
      <c r="A16" s="30" t="s">
        <v>92</v>
      </c>
      <c r="B16" s="38"/>
      <c r="E16" s="40" t="s">
        <v>1250</v>
      </c>
      <c r="J16" s="39"/>
    </row>
    <row r="17" spans="1:16">
      <c r="A17" s="30" t="s">
        <v>92</v>
      </c>
      <c r="B17" s="38"/>
      <c r="E17" s="40" t="s">
        <v>1251</v>
      </c>
      <c r="J17" s="39"/>
    </row>
    <row r="18" spans="1:16" ht="30">
      <c r="A18" s="30" t="s">
        <v>95</v>
      </c>
      <c r="B18" s="38"/>
      <c r="E18" s="32" t="s">
        <v>1252</v>
      </c>
      <c r="J18" s="39"/>
    </row>
    <row r="19" spans="1:16">
      <c r="A19" s="30" t="s">
        <v>85</v>
      </c>
      <c r="B19" s="30">
        <v>3</v>
      </c>
      <c r="C19" s="31" t="s">
        <v>1253</v>
      </c>
      <c r="D19" s="30" t="s">
        <v>87</v>
      </c>
      <c r="E19" s="32" t="s">
        <v>1254</v>
      </c>
      <c r="F19" s="33" t="s">
        <v>1255</v>
      </c>
      <c r="G19" s="34">
        <v>11880</v>
      </c>
      <c r="H19" s="35">
        <v>0</v>
      </c>
      <c r="I19" s="36">
        <f>ROUND(G19*H19,P4)</f>
        <v>0</v>
      </c>
      <c r="J19" s="30"/>
      <c r="O19" s="37">
        <f>I19*0.21</f>
        <v>0</v>
      </c>
      <c r="P19">
        <v>3</v>
      </c>
    </row>
    <row r="20" spans="1:16">
      <c r="A20" s="30" t="s">
        <v>90</v>
      </c>
      <c r="B20" s="38"/>
      <c r="E20" s="32" t="s">
        <v>1244</v>
      </c>
      <c r="J20" s="39"/>
    </row>
    <row r="21" spans="1:16" ht="30">
      <c r="A21" s="30" t="s">
        <v>92</v>
      </c>
      <c r="B21" s="38"/>
      <c r="E21" s="40" t="s">
        <v>1256</v>
      </c>
      <c r="J21" s="39"/>
    </row>
    <row r="22" spans="1:16">
      <c r="A22" s="30" t="s">
        <v>92</v>
      </c>
      <c r="B22" s="38"/>
      <c r="E22" s="40" t="s">
        <v>1257</v>
      </c>
      <c r="J22" s="39"/>
    </row>
    <row r="23" spans="1:16" ht="30">
      <c r="A23" s="30" t="s">
        <v>95</v>
      </c>
      <c r="B23" s="38"/>
      <c r="E23" s="32" t="s">
        <v>1258</v>
      </c>
      <c r="J23" s="39"/>
    </row>
    <row r="24" spans="1:16" ht="30">
      <c r="A24" s="30" t="s">
        <v>85</v>
      </c>
      <c r="B24" s="30">
        <v>4</v>
      </c>
      <c r="C24" s="31" t="s">
        <v>1259</v>
      </c>
      <c r="D24" s="30" t="s">
        <v>87</v>
      </c>
      <c r="E24" s="32" t="s">
        <v>1260</v>
      </c>
      <c r="F24" s="33" t="s">
        <v>140</v>
      </c>
      <c r="G24" s="34">
        <v>6</v>
      </c>
      <c r="H24" s="35">
        <v>0</v>
      </c>
      <c r="I24" s="36">
        <f>ROUND(G24*H24,P4)</f>
        <v>0</v>
      </c>
      <c r="J24" s="30"/>
      <c r="O24" s="37">
        <f>I24*0.21</f>
        <v>0</v>
      </c>
      <c r="P24">
        <v>3</v>
      </c>
    </row>
    <row r="25" spans="1:16">
      <c r="A25" s="30" t="s">
        <v>90</v>
      </c>
      <c r="B25" s="38"/>
      <c r="E25" s="41" t="s">
        <v>87</v>
      </c>
      <c r="J25" s="39"/>
    </row>
    <row r="26" spans="1:16" ht="30">
      <c r="A26" s="30" t="s">
        <v>92</v>
      </c>
      <c r="B26" s="38"/>
      <c r="E26" s="40" t="s">
        <v>1261</v>
      </c>
      <c r="J26" s="39"/>
    </row>
    <row r="27" spans="1:16">
      <c r="A27" s="30" t="s">
        <v>92</v>
      </c>
      <c r="B27" s="38"/>
      <c r="E27" s="40" t="s">
        <v>492</v>
      </c>
      <c r="J27" s="39"/>
    </row>
    <row r="28" spans="1:16" ht="75">
      <c r="A28" s="30" t="s">
        <v>95</v>
      </c>
      <c r="B28" s="38"/>
      <c r="E28" s="32" t="s">
        <v>1247</v>
      </c>
      <c r="J28" s="39"/>
    </row>
    <row r="29" spans="1:16">
      <c r="A29" s="30" t="s">
        <v>85</v>
      </c>
      <c r="B29" s="30">
        <v>5</v>
      </c>
      <c r="C29" s="31" t="s">
        <v>1262</v>
      </c>
      <c r="D29" s="30" t="s">
        <v>87</v>
      </c>
      <c r="E29" s="32" t="s">
        <v>1263</v>
      </c>
      <c r="F29" s="33" t="s">
        <v>140</v>
      </c>
      <c r="G29" s="34">
        <v>6</v>
      </c>
      <c r="H29" s="35">
        <v>0</v>
      </c>
      <c r="I29" s="36">
        <f>ROUND(G29*H29,P4)</f>
        <v>0</v>
      </c>
      <c r="J29" s="30"/>
      <c r="O29" s="37">
        <f>I29*0.21</f>
        <v>0</v>
      </c>
      <c r="P29">
        <v>3</v>
      </c>
    </row>
    <row r="30" spans="1:16">
      <c r="A30" s="30" t="s">
        <v>90</v>
      </c>
      <c r="B30" s="38"/>
      <c r="E30" s="32" t="s">
        <v>1244</v>
      </c>
      <c r="J30" s="39"/>
    </row>
    <row r="31" spans="1:16">
      <c r="A31" s="30" t="s">
        <v>92</v>
      </c>
      <c r="B31" s="38"/>
      <c r="E31" s="40" t="s">
        <v>1264</v>
      </c>
      <c r="J31" s="39"/>
    </row>
    <row r="32" spans="1:16">
      <c r="A32" s="30" t="s">
        <v>92</v>
      </c>
      <c r="B32" s="38"/>
      <c r="E32" s="40" t="s">
        <v>492</v>
      </c>
      <c r="J32" s="39"/>
    </row>
    <row r="33" spans="1:16" ht="30">
      <c r="A33" s="30" t="s">
        <v>95</v>
      </c>
      <c r="B33" s="38"/>
      <c r="E33" s="32" t="s">
        <v>1252</v>
      </c>
      <c r="J33" s="39"/>
    </row>
    <row r="34" spans="1:16">
      <c r="A34" s="30" t="s">
        <v>85</v>
      </c>
      <c r="B34" s="30">
        <v>6</v>
      </c>
      <c r="C34" s="31" t="s">
        <v>1265</v>
      </c>
      <c r="D34" s="30" t="s">
        <v>87</v>
      </c>
      <c r="E34" s="32" t="s">
        <v>1266</v>
      </c>
      <c r="F34" s="33" t="s">
        <v>1255</v>
      </c>
      <c r="G34" s="34">
        <v>1620</v>
      </c>
      <c r="H34" s="35">
        <v>0</v>
      </c>
      <c r="I34" s="36">
        <f>ROUND(G34*H34,P4)</f>
        <v>0</v>
      </c>
      <c r="J34" s="30"/>
      <c r="O34" s="37">
        <f>I34*0.21</f>
        <v>0</v>
      </c>
      <c r="P34">
        <v>3</v>
      </c>
    </row>
    <row r="35" spans="1:16">
      <c r="A35" s="30" t="s">
        <v>90</v>
      </c>
      <c r="B35" s="38"/>
      <c r="E35" s="41" t="s">
        <v>87</v>
      </c>
      <c r="J35" s="39"/>
    </row>
    <row r="36" spans="1:16" ht="30">
      <c r="A36" s="30" t="s">
        <v>92</v>
      </c>
      <c r="B36" s="38"/>
      <c r="E36" s="40" t="s">
        <v>1267</v>
      </c>
      <c r="J36" s="39"/>
    </row>
    <row r="37" spans="1:16">
      <c r="A37" s="30" t="s">
        <v>92</v>
      </c>
      <c r="B37" s="38"/>
      <c r="E37" s="40" t="s">
        <v>1268</v>
      </c>
      <c r="J37" s="39"/>
    </row>
    <row r="38" spans="1:16" ht="30">
      <c r="A38" s="30" t="s">
        <v>95</v>
      </c>
      <c r="B38" s="38"/>
      <c r="E38" s="32" t="s">
        <v>1258</v>
      </c>
      <c r="J38" s="39"/>
    </row>
    <row r="39" spans="1:16">
      <c r="A39" s="30" t="s">
        <v>85</v>
      </c>
      <c r="B39" s="30">
        <v>7</v>
      </c>
      <c r="C39" s="31" t="s">
        <v>1269</v>
      </c>
      <c r="D39" s="30" t="s">
        <v>87</v>
      </c>
      <c r="E39" s="32" t="s">
        <v>1270</v>
      </c>
      <c r="F39" s="33" t="s">
        <v>140</v>
      </c>
      <c r="G39" s="34">
        <v>2</v>
      </c>
      <c r="H39" s="35">
        <v>0</v>
      </c>
      <c r="I39" s="36">
        <f>ROUND(G39*H39,P4)</f>
        <v>0</v>
      </c>
      <c r="J39" s="30"/>
      <c r="O39" s="37">
        <f>I39*0.21</f>
        <v>0</v>
      </c>
      <c r="P39">
        <v>3</v>
      </c>
    </row>
    <row r="40" spans="1:16">
      <c r="A40" s="30" t="s">
        <v>90</v>
      </c>
      <c r="B40" s="38"/>
      <c r="E40" s="41" t="s">
        <v>87</v>
      </c>
      <c r="J40" s="39"/>
    </row>
    <row r="41" spans="1:16" ht="30">
      <c r="A41" s="30" t="s">
        <v>92</v>
      </c>
      <c r="B41" s="38"/>
      <c r="E41" s="40" t="s">
        <v>1271</v>
      </c>
      <c r="J41" s="39"/>
    </row>
    <row r="42" spans="1:16">
      <c r="A42" s="30" t="s">
        <v>92</v>
      </c>
      <c r="B42" s="38"/>
      <c r="E42" s="40" t="s">
        <v>497</v>
      </c>
      <c r="J42" s="39"/>
    </row>
    <row r="43" spans="1:16" ht="75">
      <c r="A43" s="30" t="s">
        <v>95</v>
      </c>
      <c r="B43" s="38"/>
      <c r="E43" s="32" t="s">
        <v>1272</v>
      </c>
      <c r="J43" s="39"/>
    </row>
    <row r="44" spans="1:16">
      <c r="A44" s="30" t="s">
        <v>85</v>
      </c>
      <c r="B44" s="30">
        <v>8</v>
      </c>
      <c r="C44" s="31" t="s">
        <v>1273</v>
      </c>
      <c r="D44" s="30" t="s">
        <v>87</v>
      </c>
      <c r="E44" s="32" t="s">
        <v>1274</v>
      </c>
      <c r="F44" s="33" t="s">
        <v>140</v>
      </c>
      <c r="G44" s="34">
        <v>2</v>
      </c>
      <c r="H44" s="35">
        <v>0</v>
      </c>
      <c r="I44" s="36">
        <f>ROUND(G44*H44,P4)</f>
        <v>0</v>
      </c>
      <c r="J44" s="30"/>
      <c r="O44" s="37">
        <f>I44*0.21</f>
        <v>0</v>
      </c>
      <c r="P44">
        <v>3</v>
      </c>
    </row>
    <row r="45" spans="1:16">
      <c r="A45" s="30" t="s">
        <v>90</v>
      </c>
      <c r="B45" s="38"/>
      <c r="E45" s="41" t="s">
        <v>87</v>
      </c>
      <c r="J45" s="39"/>
    </row>
    <row r="46" spans="1:16">
      <c r="A46" s="30" t="s">
        <v>92</v>
      </c>
      <c r="B46" s="38"/>
      <c r="E46" s="40" t="s">
        <v>1275</v>
      </c>
      <c r="J46" s="39"/>
    </row>
    <row r="47" spans="1:16">
      <c r="A47" s="30" t="s">
        <v>92</v>
      </c>
      <c r="B47" s="38"/>
      <c r="E47" s="40" t="s">
        <v>497</v>
      </c>
      <c r="J47" s="39"/>
    </row>
    <row r="48" spans="1:16" ht="90">
      <c r="A48" s="30" t="s">
        <v>95</v>
      </c>
      <c r="B48" s="38"/>
      <c r="E48" s="32" t="s">
        <v>1276</v>
      </c>
      <c r="J48" s="39"/>
    </row>
    <row r="49" spans="1:16">
      <c r="A49" s="30" t="s">
        <v>85</v>
      </c>
      <c r="B49" s="30">
        <v>9</v>
      </c>
      <c r="C49" s="31" t="s">
        <v>1277</v>
      </c>
      <c r="D49" s="30" t="s">
        <v>87</v>
      </c>
      <c r="E49" s="32" t="s">
        <v>1278</v>
      </c>
      <c r="F49" s="33" t="s">
        <v>140</v>
      </c>
      <c r="G49" s="34">
        <v>2</v>
      </c>
      <c r="H49" s="35">
        <v>0</v>
      </c>
      <c r="I49" s="36">
        <f>ROUND(G49*H49,P4)</f>
        <v>0</v>
      </c>
      <c r="J49" s="30"/>
      <c r="O49" s="37">
        <f>I49*0.21</f>
        <v>0</v>
      </c>
      <c r="P49">
        <v>3</v>
      </c>
    </row>
    <row r="50" spans="1:16">
      <c r="A50" s="30" t="s">
        <v>90</v>
      </c>
      <c r="B50" s="38"/>
      <c r="E50" s="41" t="s">
        <v>87</v>
      </c>
      <c r="J50" s="39"/>
    </row>
    <row r="51" spans="1:16">
      <c r="A51" s="30" t="s">
        <v>92</v>
      </c>
      <c r="B51" s="38"/>
      <c r="E51" s="40" t="s">
        <v>1279</v>
      </c>
      <c r="J51" s="39"/>
    </row>
    <row r="52" spans="1:16">
      <c r="A52" s="30" t="s">
        <v>92</v>
      </c>
      <c r="B52" s="38"/>
      <c r="E52" s="40" t="s">
        <v>497</v>
      </c>
      <c r="J52" s="39"/>
    </row>
    <row r="53" spans="1:16" ht="30">
      <c r="A53" s="30" t="s">
        <v>95</v>
      </c>
      <c r="B53" s="38"/>
      <c r="E53" s="32" t="s">
        <v>1280</v>
      </c>
      <c r="J53" s="39"/>
    </row>
    <row r="54" spans="1:16">
      <c r="A54" s="30" t="s">
        <v>85</v>
      </c>
      <c r="B54" s="30">
        <v>10</v>
      </c>
      <c r="C54" s="31" t="s">
        <v>1281</v>
      </c>
      <c r="D54" s="30" t="s">
        <v>87</v>
      </c>
      <c r="E54" s="32" t="s">
        <v>1282</v>
      </c>
      <c r="F54" s="33" t="s">
        <v>140</v>
      </c>
      <c r="G54" s="34">
        <v>2</v>
      </c>
      <c r="H54" s="35">
        <v>0</v>
      </c>
      <c r="I54" s="36">
        <f>ROUND(G54*H54,P4)</f>
        <v>0</v>
      </c>
      <c r="J54" s="30"/>
      <c r="O54" s="37">
        <f>I54*0.21</f>
        <v>0</v>
      </c>
      <c r="P54">
        <v>3</v>
      </c>
    </row>
    <row r="55" spans="1:16">
      <c r="A55" s="30" t="s">
        <v>90</v>
      </c>
      <c r="B55" s="38"/>
      <c r="E55" s="41" t="s">
        <v>87</v>
      </c>
      <c r="J55" s="39"/>
    </row>
    <row r="56" spans="1:16">
      <c r="A56" s="30" t="s">
        <v>92</v>
      </c>
      <c r="B56" s="38"/>
      <c r="E56" s="40" t="s">
        <v>1283</v>
      </c>
      <c r="J56" s="39"/>
    </row>
    <row r="57" spans="1:16">
      <c r="A57" s="30" t="s">
        <v>92</v>
      </c>
      <c r="B57" s="38"/>
      <c r="E57" s="40" t="s">
        <v>497</v>
      </c>
      <c r="J57" s="39"/>
    </row>
    <row r="58" spans="1:16" ht="90">
      <c r="A58" s="30" t="s">
        <v>95</v>
      </c>
      <c r="B58" s="38"/>
      <c r="E58" s="32" t="s">
        <v>1284</v>
      </c>
      <c r="J58" s="39"/>
    </row>
    <row r="59" spans="1:16">
      <c r="A59" s="30" t="s">
        <v>85</v>
      </c>
      <c r="B59" s="30">
        <v>11</v>
      </c>
      <c r="C59" s="31" t="s">
        <v>1285</v>
      </c>
      <c r="D59" s="30" t="s">
        <v>87</v>
      </c>
      <c r="E59" s="32" t="s">
        <v>1286</v>
      </c>
      <c r="F59" s="33" t="s">
        <v>140</v>
      </c>
      <c r="G59" s="34">
        <v>2</v>
      </c>
      <c r="H59" s="35">
        <v>0</v>
      </c>
      <c r="I59" s="36">
        <f>ROUND(G59*H59,P4)</f>
        <v>0</v>
      </c>
      <c r="J59" s="30"/>
      <c r="O59" s="37">
        <f>I59*0.21</f>
        <v>0</v>
      </c>
      <c r="P59">
        <v>3</v>
      </c>
    </row>
    <row r="60" spans="1:16">
      <c r="A60" s="30" t="s">
        <v>90</v>
      </c>
      <c r="B60" s="38"/>
      <c r="E60" s="41" t="s">
        <v>87</v>
      </c>
      <c r="J60" s="39"/>
    </row>
    <row r="61" spans="1:16" ht="30">
      <c r="A61" s="30" t="s">
        <v>95</v>
      </c>
      <c r="B61" s="38"/>
      <c r="E61" s="32" t="s">
        <v>1280</v>
      </c>
      <c r="J61" s="39"/>
    </row>
    <row r="62" spans="1:16">
      <c r="A62" s="30" t="s">
        <v>85</v>
      </c>
      <c r="B62" s="30">
        <v>12</v>
      </c>
      <c r="C62" s="31" t="s">
        <v>1287</v>
      </c>
      <c r="D62" s="30" t="s">
        <v>87</v>
      </c>
      <c r="E62" s="32" t="s">
        <v>1288</v>
      </c>
      <c r="F62" s="33" t="s">
        <v>1255</v>
      </c>
      <c r="G62" s="34">
        <v>270</v>
      </c>
      <c r="H62" s="35">
        <v>0</v>
      </c>
      <c r="I62" s="36">
        <f>ROUND(G62*H62,P4)</f>
        <v>0</v>
      </c>
      <c r="J62" s="30"/>
      <c r="O62" s="37">
        <f>I62*0.21</f>
        <v>0</v>
      </c>
      <c r="P62">
        <v>3</v>
      </c>
    </row>
    <row r="63" spans="1:16">
      <c r="A63" s="30" t="s">
        <v>90</v>
      </c>
      <c r="B63" s="38"/>
      <c r="E63" s="41" t="s">
        <v>87</v>
      </c>
      <c r="J63" s="39"/>
    </row>
    <row r="64" spans="1:16" ht="45">
      <c r="A64" s="30" t="s">
        <v>92</v>
      </c>
      <c r="B64" s="38"/>
      <c r="E64" s="40" t="s">
        <v>1289</v>
      </c>
      <c r="J64" s="39"/>
    </row>
    <row r="65" spans="1:16">
      <c r="A65" s="30" t="s">
        <v>92</v>
      </c>
      <c r="B65" s="38"/>
      <c r="E65" s="40" t="s">
        <v>1290</v>
      </c>
      <c r="J65" s="39"/>
    </row>
    <row r="66" spans="1:16" ht="30">
      <c r="A66" s="30" t="s">
        <v>95</v>
      </c>
      <c r="B66" s="38"/>
      <c r="E66" s="32" t="s">
        <v>1291</v>
      </c>
      <c r="J66" s="39"/>
    </row>
    <row r="67" spans="1:16">
      <c r="A67" s="30" t="s">
        <v>85</v>
      </c>
      <c r="B67" s="30">
        <v>13</v>
      </c>
      <c r="C67" s="31" t="s">
        <v>1292</v>
      </c>
      <c r="D67" s="30" t="s">
        <v>87</v>
      </c>
      <c r="E67" s="32" t="s">
        <v>1293</v>
      </c>
      <c r="F67" s="33" t="s">
        <v>140</v>
      </c>
      <c r="G67" s="34">
        <v>2</v>
      </c>
      <c r="H67" s="35">
        <v>0</v>
      </c>
      <c r="I67" s="36">
        <f>ROUND(G67*H67,P4)</f>
        <v>0</v>
      </c>
      <c r="J67" s="30"/>
      <c r="O67" s="37">
        <f>I67*0.21</f>
        <v>0</v>
      </c>
      <c r="P67">
        <v>3</v>
      </c>
    </row>
    <row r="68" spans="1:16">
      <c r="A68" s="30" t="s">
        <v>90</v>
      </c>
      <c r="B68" s="38"/>
      <c r="E68" s="41" t="s">
        <v>87</v>
      </c>
      <c r="J68" s="39"/>
    </row>
    <row r="69" spans="1:16" ht="30">
      <c r="A69" s="30" t="s">
        <v>92</v>
      </c>
      <c r="B69" s="38"/>
      <c r="E69" s="40" t="s">
        <v>1294</v>
      </c>
      <c r="J69" s="39"/>
    </row>
    <row r="70" spans="1:16">
      <c r="A70" s="30" t="s">
        <v>92</v>
      </c>
      <c r="B70" s="38"/>
      <c r="E70" s="40" t="s">
        <v>497</v>
      </c>
      <c r="J70" s="39"/>
    </row>
    <row r="71" spans="1:16" ht="60">
      <c r="A71" s="30" t="s">
        <v>95</v>
      </c>
      <c r="B71" s="38"/>
      <c r="E71" s="32" t="s">
        <v>1295</v>
      </c>
      <c r="J71" s="39"/>
    </row>
    <row r="72" spans="1:16">
      <c r="A72" s="30" t="s">
        <v>85</v>
      </c>
      <c r="B72" s="30">
        <v>14</v>
      </c>
      <c r="C72" s="31" t="s">
        <v>1296</v>
      </c>
      <c r="D72" s="30" t="s">
        <v>87</v>
      </c>
      <c r="E72" s="32" t="s">
        <v>1297</v>
      </c>
      <c r="F72" s="33" t="s">
        <v>140</v>
      </c>
      <c r="G72" s="34">
        <v>8</v>
      </c>
      <c r="H72" s="35">
        <v>0</v>
      </c>
      <c r="I72" s="36">
        <f>ROUND(G72*H72,P4)</f>
        <v>0</v>
      </c>
      <c r="J72" s="30"/>
      <c r="O72" s="37">
        <f>I72*0.21</f>
        <v>0</v>
      </c>
      <c r="P72">
        <v>3</v>
      </c>
    </row>
    <row r="73" spans="1:16">
      <c r="A73" s="30" t="s">
        <v>90</v>
      </c>
      <c r="B73" s="38"/>
      <c r="E73" s="41" t="s">
        <v>87</v>
      </c>
      <c r="J73" s="39"/>
    </row>
    <row r="74" spans="1:16" ht="30">
      <c r="A74" s="30" t="s">
        <v>92</v>
      </c>
      <c r="B74" s="38"/>
      <c r="E74" s="40" t="s">
        <v>1298</v>
      </c>
      <c r="J74" s="39"/>
    </row>
    <row r="75" spans="1:16">
      <c r="A75" s="30" t="s">
        <v>92</v>
      </c>
      <c r="B75" s="38"/>
      <c r="E75" s="40" t="s">
        <v>1299</v>
      </c>
      <c r="J75" s="39"/>
    </row>
    <row r="76" spans="1:16" ht="75">
      <c r="A76" s="30" t="s">
        <v>95</v>
      </c>
      <c r="B76" s="38"/>
      <c r="E76" s="32" t="s">
        <v>1300</v>
      </c>
      <c r="J76" s="39"/>
    </row>
    <row r="77" spans="1:16">
      <c r="A77" s="30" t="s">
        <v>85</v>
      </c>
      <c r="B77" s="30">
        <v>15</v>
      </c>
      <c r="C77" s="31" t="s">
        <v>1301</v>
      </c>
      <c r="D77" s="30" t="s">
        <v>87</v>
      </c>
      <c r="E77" s="32" t="s">
        <v>1302</v>
      </c>
      <c r="F77" s="33" t="s">
        <v>140</v>
      </c>
      <c r="G77" s="34">
        <v>2</v>
      </c>
      <c r="H77" s="35">
        <v>0</v>
      </c>
      <c r="I77" s="36">
        <f>ROUND(G77*H77,P4)</f>
        <v>0</v>
      </c>
      <c r="J77" s="30"/>
      <c r="O77" s="37">
        <f>I77*0.21</f>
        <v>0</v>
      </c>
      <c r="P77">
        <v>3</v>
      </c>
    </row>
    <row r="78" spans="1:16">
      <c r="A78" s="30" t="s">
        <v>90</v>
      </c>
      <c r="B78" s="38"/>
      <c r="E78" s="41" t="s">
        <v>87</v>
      </c>
      <c r="J78" s="39"/>
    </row>
    <row r="79" spans="1:16" ht="30">
      <c r="A79" s="30" t="s">
        <v>92</v>
      </c>
      <c r="B79" s="38"/>
      <c r="E79" s="40" t="s">
        <v>1294</v>
      </c>
      <c r="J79" s="39"/>
    </row>
    <row r="80" spans="1:16">
      <c r="A80" s="30" t="s">
        <v>92</v>
      </c>
      <c r="B80" s="38"/>
      <c r="E80" s="40" t="s">
        <v>497</v>
      </c>
      <c r="J80" s="39"/>
    </row>
    <row r="81" spans="1:16" ht="30">
      <c r="A81" s="30" t="s">
        <v>95</v>
      </c>
      <c r="B81" s="38"/>
      <c r="E81" s="32" t="s">
        <v>1280</v>
      </c>
      <c r="J81" s="39"/>
    </row>
    <row r="82" spans="1:16">
      <c r="A82" s="30" t="s">
        <v>85</v>
      </c>
      <c r="B82" s="30">
        <v>16</v>
      </c>
      <c r="C82" s="31" t="s">
        <v>1303</v>
      </c>
      <c r="D82" s="30" t="s">
        <v>87</v>
      </c>
      <c r="E82" s="32" t="s">
        <v>1304</v>
      </c>
      <c r="F82" s="33" t="s">
        <v>140</v>
      </c>
      <c r="G82" s="34">
        <v>50</v>
      </c>
      <c r="H82" s="35">
        <v>0</v>
      </c>
      <c r="I82" s="36">
        <f>ROUND(G82*H82,P4)</f>
        <v>0</v>
      </c>
      <c r="J82" s="30"/>
      <c r="O82" s="37">
        <f>I82*0.21</f>
        <v>0</v>
      </c>
      <c r="P82">
        <v>3</v>
      </c>
    </row>
    <row r="83" spans="1:16">
      <c r="A83" s="30" t="s">
        <v>90</v>
      </c>
      <c r="B83" s="38"/>
      <c r="E83" s="41" t="s">
        <v>87</v>
      </c>
      <c r="J83" s="39"/>
    </row>
    <row r="84" spans="1:16" ht="60">
      <c r="A84" s="30" t="s">
        <v>92</v>
      </c>
      <c r="B84" s="38"/>
      <c r="E84" s="40" t="s">
        <v>1305</v>
      </c>
      <c r="J84" s="39"/>
    </row>
    <row r="85" spans="1:16">
      <c r="A85" s="30" t="s">
        <v>92</v>
      </c>
      <c r="B85" s="38"/>
      <c r="E85" s="40" t="s">
        <v>1159</v>
      </c>
      <c r="J85" s="39"/>
    </row>
    <row r="86" spans="1:16" ht="60">
      <c r="A86" s="30" t="s">
        <v>95</v>
      </c>
      <c r="B86" s="38"/>
      <c r="E86" s="32" t="s">
        <v>1295</v>
      </c>
      <c r="J86" s="39"/>
    </row>
    <row r="87" spans="1:16">
      <c r="A87" s="30" t="s">
        <v>85</v>
      </c>
      <c r="B87" s="30">
        <v>17</v>
      </c>
      <c r="C87" s="31" t="s">
        <v>1306</v>
      </c>
      <c r="D87" s="30" t="s">
        <v>87</v>
      </c>
      <c r="E87" s="32" t="s">
        <v>1307</v>
      </c>
      <c r="F87" s="33" t="s">
        <v>140</v>
      </c>
      <c r="G87" s="34">
        <v>700</v>
      </c>
      <c r="H87" s="35">
        <v>0</v>
      </c>
      <c r="I87" s="36">
        <f>ROUND(G87*H87,P4)</f>
        <v>0</v>
      </c>
      <c r="J87" s="30"/>
      <c r="O87" s="37">
        <f>I87*0.21</f>
        <v>0</v>
      </c>
      <c r="P87">
        <v>3</v>
      </c>
    </row>
    <row r="88" spans="1:16">
      <c r="A88" s="30" t="s">
        <v>90</v>
      </c>
      <c r="B88" s="38"/>
      <c r="E88" s="41" t="s">
        <v>87</v>
      </c>
      <c r="J88" s="39"/>
    </row>
    <row r="89" spans="1:16" ht="60">
      <c r="A89" s="30" t="s">
        <v>92</v>
      </c>
      <c r="B89" s="38"/>
      <c r="E89" s="40" t="s">
        <v>1308</v>
      </c>
      <c r="J89" s="39"/>
    </row>
    <row r="90" spans="1:16">
      <c r="A90" s="30" t="s">
        <v>92</v>
      </c>
      <c r="B90" s="38"/>
      <c r="E90" s="40" t="s">
        <v>1309</v>
      </c>
      <c r="J90" s="39"/>
    </row>
    <row r="91" spans="1:16" ht="75">
      <c r="A91" s="30" t="s">
        <v>95</v>
      </c>
      <c r="B91" s="38"/>
      <c r="E91" s="32" t="s">
        <v>1300</v>
      </c>
      <c r="J91" s="39"/>
    </row>
    <row r="92" spans="1:16">
      <c r="A92" s="30" t="s">
        <v>85</v>
      </c>
      <c r="B92" s="30">
        <v>18</v>
      </c>
      <c r="C92" s="31" t="s">
        <v>1310</v>
      </c>
      <c r="D92" s="30" t="s">
        <v>87</v>
      </c>
      <c r="E92" s="32" t="s">
        <v>1311</v>
      </c>
      <c r="F92" s="33" t="s">
        <v>140</v>
      </c>
      <c r="G92" s="34">
        <v>50</v>
      </c>
      <c r="H92" s="35">
        <v>0</v>
      </c>
      <c r="I92" s="36">
        <f>ROUND(G92*H92,P4)</f>
        <v>0</v>
      </c>
      <c r="J92" s="30"/>
      <c r="O92" s="37">
        <f>I92*0.21</f>
        <v>0</v>
      </c>
      <c r="P92">
        <v>3</v>
      </c>
    </row>
    <row r="93" spans="1:16">
      <c r="A93" s="30" t="s">
        <v>90</v>
      </c>
      <c r="B93" s="38"/>
      <c r="E93" s="41" t="s">
        <v>87</v>
      </c>
      <c r="J93" s="39"/>
    </row>
    <row r="94" spans="1:16" ht="30">
      <c r="A94" s="30" t="s">
        <v>92</v>
      </c>
      <c r="B94" s="38"/>
      <c r="E94" s="40" t="s">
        <v>1312</v>
      </c>
      <c r="J94" s="39"/>
    </row>
    <row r="95" spans="1:16">
      <c r="A95" s="30" t="s">
        <v>92</v>
      </c>
      <c r="B95" s="38"/>
      <c r="E95" s="40" t="s">
        <v>1159</v>
      </c>
      <c r="J95" s="39"/>
    </row>
    <row r="96" spans="1:16" ht="30">
      <c r="A96" s="30" t="s">
        <v>95</v>
      </c>
      <c r="B96" s="38"/>
      <c r="E96" s="32" t="s">
        <v>1280</v>
      </c>
      <c r="J96" s="39"/>
    </row>
    <row r="97" spans="1:16">
      <c r="A97" s="30" t="s">
        <v>85</v>
      </c>
      <c r="B97" s="30">
        <v>19</v>
      </c>
      <c r="C97" s="31" t="s">
        <v>1313</v>
      </c>
      <c r="D97" s="30" t="s">
        <v>87</v>
      </c>
      <c r="E97" s="32" t="s">
        <v>1314</v>
      </c>
      <c r="F97" s="33" t="s">
        <v>140</v>
      </c>
      <c r="G97" s="34">
        <v>50</v>
      </c>
      <c r="H97" s="35">
        <v>0</v>
      </c>
      <c r="I97" s="36">
        <f>ROUND(G97*H97,P4)</f>
        <v>0</v>
      </c>
      <c r="J97" s="30"/>
      <c r="O97" s="37">
        <f>I97*0.21</f>
        <v>0</v>
      </c>
      <c r="P97">
        <v>3</v>
      </c>
    </row>
    <row r="98" spans="1:16">
      <c r="A98" s="30" t="s">
        <v>90</v>
      </c>
      <c r="B98" s="38"/>
      <c r="E98" s="32" t="s">
        <v>1315</v>
      </c>
      <c r="J98" s="39"/>
    </row>
    <row r="99" spans="1:16" ht="45">
      <c r="A99" s="30" t="s">
        <v>92</v>
      </c>
      <c r="B99" s="38"/>
      <c r="E99" s="40" t="s">
        <v>1316</v>
      </c>
      <c r="J99" s="39"/>
    </row>
    <row r="100" spans="1:16">
      <c r="A100" s="30" t="s">
        <v>92</v>
      </c>
      <c r="B100" s="38"/>
      <c r="E100" s="40" t="s">
        <v>1159</v>
      </c>
      <c r="J100" s="39"/>
    </row>
    <row r="101" spans="1:16" ht="60">
      <c r="A101" s="30" t="s">
        <v>95</v>
      </c>
      <c r="B101" s="42"/>
      <c r="C101" s="43"/>
      <c r="D101" s="43"/>
      <c r="E101" s="32" t="s">
        <v>1295</v>
      </c>
      <c r="F101" s="43"/>
      <c r="G101" s="43"/>
      <c r="H101" s="43"/>
      <c r="I101" s="43"/>
      <c r="J101" s="44"/>
    </row>
  </sheetData>
  <sheetProtection algorithmName="SHA-512" hashValue="ajs23StnlEBuLoIxtYQfYFRUeG+tcpJ6fb6ned2RK4xUGj2zNtIeK6Gd3nczmm6+F8lYVUeD4eX7FEepDrh4vQ==" saltValue="y4IqGllQyeN7YFk8bVWXqNnP8KO71zhTJXHbycebUsxLQAHoGGvu8JDZUxV+i0S5eeYSgrqlPlkuCuiyDn6n3Q==" spinCount="100000" sheet="1" objects="1" scenarios="1"/>
  <mergeCells count="11">
    <mergeCell ref="E5:E6"/>
    <mergeCell ref="F5:F6"/>
    <mergeCell ref="G5:G6"/>
    <mergeCell ref="H5:I5"/>
    <mergeCell ref="J5:J6"/>
    <mergeCell ref="C3:D3"/>
    <mergeCell ref="C4:D4"/>
    <mergeCell ref="A5:A6"/>
    <mergeCell ref="B5:B6"/>
    <mergeCell ref="C5:C6"/>
    <mergeCell ref="D5:D6"/>
  </mergeCells>
  <pageMargins left="0" right="0" top="0" bottom="0" header="0" footer="0"/>
  <pageSetup fitToHeight="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10"/>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17</v>
      </c>
      <c r="I3" s="19">
        <f>SUMIFS(I10:I210,A10:A210,"SD")</f>
        <v>0</v>
      </c>
      <c r="J3" s="15"/>
      <c r="O3">
        <v>0</v>
      </c>
      <c r="P3">
        <v>2</v>
      </c>
    </row>
    <row r="4" spans="1:16">
      <c r="A4" s="3" t="s">
        <v>69</v>
      </c>
      <c r="B4" s="16" t="s">
        <v>155</v>
      </c>
      <c r="C4" s="48" t="s">
        <v>193</v>
      </c>
      <c r="D4" s="49"/>
      <c r="E4" s="17" t="s">
        <v>194</v>
      </c>
      <c r="F4" s="3"/>
      <c r="G4" s="3"/>
      <c r="H4" s="3"/>
      <c r="I4" s="3"/>
      <c r="J4" s="15"/>
      <c r="O4">
        <v>0.12</v>
      </c>
      <c r="P4">
        <v>2</v>
      </c>
    </row>
    <row r="5" spans="1:16">
      <c r="A5" s="3" t="s">
        <v>158</v>
      </c>
      <c r="B5" s="16" t="s">
        <v>155</v>
      </c>
      <c r="C5" s="48" t="s">
        <v>17</v>
      </c>
      <c r="D5" s="49"/>
      <c r="E5" s="17" t="s">
        <v>279</v>
      </c>
      <c r="F5" s="3"/>
      <c r="G5" s="3"/>
      <c r="H5" s="3"/>
      <c r="I5" s="3"/>
      <c r="J5" s="15"/>
      <c r="O5">
        <v>0.21</v>
      </c>
    </row>
    <row r="6" spans="1:16">
      <c r="A6" s="3" t="s">
        <v>280</v>
      </c>
      <c r="B6" s="16" t="s">
        <v>70</v>
      </c>
      <c r="C6" s="48" t="s">
        <v>17</v>
      </c>
      <c r="D6" s="49"/>
      <c r="E6" s="17" t="s">
        <v>18</v>
      </c>
      <c r="F6" s="3"/>
      <c r="G6" s="3"/>
      <c r="H6" s="3"/>
      <c r="I6" s="3"/>
      <c r="J6" s="15"/>
    </row>
    <row r="7" spans="1:16">
      <c r="A7" s="52" t="s">
        <v>71</v>
      </c>
      <c r="B7" s="53" t="s">
        <v>72</v>
      </c>
      <c r="C7" s="54" t="s">
        <v>73</v>
      </c>
      <c r="D7" s="54" t="s">
        <v>74</v>
      </c>
      <c r="E7" s="54" t="s">
        <v>75</v>
      </c>
      <c r="F7" s="54" t="s">
        <v>76</v>
      </c>
      <c r="G7" s="54" t="s">
        <v>77</v>
      </c>
      <c r="H7" s="54" t="s">
        <v>78</v>
      </c>
      <c r="I7" s="54"/>
      <c r="J7" s="55" t="s">
        <v>79</v>
      </c>
    </row>
    <row r="8" spans="1:16">
      <c r="A8" s="52"/>
      <c r="B8" s="53"/>
      <c r="C8" s="54"/>
      <c r="D8" s="54"/>
      <c r="E8" s="54"/>
      <c r="F8" s="54"/>
      <c r="G8" s="54"/>
      <c r="H8" s="7" t="s">
        <v>80</v>
      </c>
      <c r="I8" s="7" t="s">
        <v>81</v>
      </c>
      <c r="J8" s="55"/>
    </row>
    <row r="9" spans="1:16">
      <c r="A9" s="22">
        <v>0</v>
      </c>
      <c r="B9" s="20">
        <v>1</v>
      </c>
      <c r="C9" s="23">
        <v>2</v>
      </c>
      <c r="D9" s="7">
        <v>3</v>
      </c>
      <c r="E9" s="23">
        <v>4</v>
      </c>
      <c r="F9" s="7">
        <v>5</v>
      </c>
      <c r="G9" s="7">
        <v>6</v>
      </c>
      <c r="H9" s="7">
        <v>7</v>
      </c>
      <c r="I9" s="23">
        <v>8</v>
      </c>
      <c r="J9" s="21">
        <v>9</v>
      </c>
    </row>
    <row r="10" spans="1:16">
      <c r="A10" s="24" t="s">
        <v>82</v>
      </c>
      <c r="B10" s="25"/>
      <c r="C10" s="26" t="s">
        <v>83</v>
      </c>
      <c r="D10" s="27"/>
      <c r="E10" s="24" t="s">
        <v>84</v>
      </c>
      <c r="F10" s="27"/>
      <c r="G10" s="27"/>
      <c r="H10" s="27"/>
      <c r="I10" s="28">
        <f>SUMIFS(I11:I15,A11:A15,"P")</f>
        <v>0</v>
      </c>
      <c r="J10" s="29"/>
    </row>
    <row r="11" spans="1:16">
      <c r="A11" s="30" t="s">
        <v>85</v>
      </c>
      <c r="B11" s="30">
        <v>1</v>
      </c>
      <c r="C11" s="31" t="s">
        <v>159</v>
      </c>
      <c r="D11" s="30" t="s">
        <v>87</v>
      </c>
      <c r="E11" s="32" t="s">
        <v>160</v>
      </c>
      <c r="F11" s="33" t="s">
        <v>161</v>
      </c>
      <c r="G11" s="34">
        <v>2380.4279999999999</v>
      </c>
      <c r="H11" s="35">
        <v>0</v>
      </c>
      <c r="I11" s="36">
        <f>ROUND(G11*H11,P4)</f>
        <v>0</v>
      </c>
      <c r="J11" s="30"/>
      <c r="O11" s="37">
        <f>I11*0.21</f>
        <v>0</v>
      </c>
      <c r="P11">
        <v>3</v>
      </c>
    </row>
    <row r="12" spans="1:16">
      <c r="A12" s="30" t="s">
        <v>90</v>
      </c>
      <c r="B12" s="38"/>
      <c r="E12" s="32" t="s">
        <v>195</v>
      </c>
      <c r="J12" s="39"/>
    </row>
    <row r="13" spans="1:16" ht="45">
      <c r="A13" s="30" t="s">
        <v>92</v>
      </c>
      <c r="B13" s="38"/>
      <c r="E13" s="40" t="s">
        <v>281</v>
      </c>
      <c r="J13" s="39"/>
    </row>
    <row r="14" spans="1:16">
      <c r="A14" s="30" t="s">
        <v>92</v>
      </c>
      <c r="B14" s="38"/>
      <c r="E14" s="40" t="s">
        <v>282</v>
      </c>
      <c r="J14" s="39"/>
    </row>
    <row r="15" spans="1:16" ht="30">
      <c r="A15" s="30" t="s">
        <v>95</v>
      </c>
      <c r="B15" s="38"/>
      <c r="E15" s="32" t="s">
        <v>165</v>
      </c>
      <c r="J15" s="39"/>
    </row>
    <row r="16" spans="1:16">
      <c r="A16" s="24" t="s">
        <v>82</v>
      </c>
      <c r="B16" s="25"/>
      <c r="C16" s="26" t="s">
        <v>166</v>
      </c>
      <c r="D16" s="27"/>
      <c r="E16" s="24" t="s">
        <v>167</v>
      </c>
      <c r="F16" s="27"/>
      <c r="G16" s="27"/>
      <c r="H16" s="27"/>
      <c r="I16" s="28">
        <f>SUMIFS(I17:I56,A17:A56,"P")</f>
        <v>0</v>
      </c>
      <c r="J16" s="29"/>
    </row>
    <row r="17" spans="1:16" ht="30">
      <c r="A17" s="30" t="s">
        <v>85</v>
      </c>
      <c r="B17" s="30">
        <v>2</v>
      </c>
      <c r="C17" s="31" t="s">
        <v>168</v>
      </c>
      <c r="D17" s="30" t="s">
        <v>87</v>
      </c>
      <c r="E17" s="32" t="s">
        <v>169</v>
      </c>
      <c r="F17" s="33" t="s">
        <v>170</v>
      </c>
      <c r="G17" s="34">
        <v>494.39</v>
      </c>
      <c r="H17" s="35">
        <v>0</v>
      </c>
      <c r="I17" s="36">
        <f>ROUND(G17*H17,P4)</f>
        <v>0</v>
      </c>
      <c r="J17" s="30"/>
      <c r="O17" s="37">
        <f>I17*0.21</f>
        <v>0</v>
      </c>
      <c r="P17">
        <v>3</v>
      </c>
    </row>
    <row r="18" spans="1:16">
      <c r="A18" s="30" t="s">
        <v>90</v>
      </c>
      <c r="B18" s="38"/>
      <c r="E18" s="41" t="s">
        <v>87</v>
      </c>
      <c r="J18" s="39"/>
    </row>
    <row r="19" spans="1:16" ht="75">
      <c r="A19" s="30" t="s">
        <v>92</v>
      </c>
      <c r="B19" s="38"/>
      <c r="E19" s="40" t="s">
        <v>283</v>
      </c>
      <c r="J19" s="39"/>
    </row>
    <row r="20" spans="1:16">
      <c r="A20" s="30" t="s">
        <v>92</v>
      </c>
      <c r="B20" s="38"/>
      <c r="E20" s="40" t="s">
        <v>284</v>
      </c>
      <c r="J20" s="39"/>
    </row>
    <row r="21" spans="1:16" ht="409.5">
      <c r="A21" s="30" t="s">
        <v>95</v>
      </c>
      <c r="B21" s="38"/>
      <c r="E21" s="32" t="s">
        <v>173</v>
      </c>
      <c r="J21" s="39"/>
    </row>
    <row r="22" spans="1:16" ht="30">
      <c r="A22" s="30" t="s">
        <v>85</v>
      </c>
      <c r="B22" s="30">
        <v>3</v>
      </c>
      <c r="C22" s="31" t="s">
        <v>168</v>
      </c>
      <c r="D22" s="30" t="s">
        <v>121</v>
      </c>
      <c r="E22" s="32" t="s">
        <v>169</v>
      </c>
      <c r="F22" s="33" t="s">
        <v>170</v>
      </c>
      <c r="G22" s="34">
        <v>213.07</v>
      </c>
      <c r="H22" s="35">
        <v>0</v>
      </c>
      <c r="I22" s="36">
        <f>ROUND(G22*H22,P4)</f>
        <v>0</v>
      </c>
      <c r="J22" s="30"/>
      <c r="O22" s="37">
        <f>I22*0.21</f>
        <v>0</v>
      </c>
      <c r="P22">
        <v>3</v>
      </c>
    </row>
    <row r="23" spans="1:16" ht="240">
      <c r="A23" s="30" t="s">
        <v>90</v>
      </c>
      <c r="B23" s="38"/>
      <c r="E23" s="32" t="s">
        <v>174</v>
      </c>
      <c r="J23" s="39"/>
    </row>
    <row r="24" spans="1:16" ht="330">
      <c r="A24" s="30" t="s">
        <v>92</v>
      </c>
      <c r="B24" s="38"/>
      <c r="E24" s="40" t="s">
        <v>285</v>
      </c>
      <c r="J24" s="39"/>
    </row>
    <row r="25" spans="1:16">
      <c r="A25" s="30" t="s">
        <v>92</v>
      </c>
      <c r="B25" s="38"/>
      <c r="E25" s="40" t="s">
        <v>286</v>
      </c>
      <c r="J25" s="39"/>
    </row>
    <row r="26" spans="1:16" ht="409.5">
      <c r="A26" s="30" t="s">
        <v>95</v>
      </c>
      <c r="B26" s="38"/>
      <c r="E26" s="32" t="s">
        <v>173</v>
      </c>
      <c r="J26" s="39"/>
    </row>
    <row r="27" spans="1:16" ht="30">
      <c r="A27" s="30" t="s">
        <v>85</v>
      </c>
      <c r="B27" s="30">
        <v>4</v>
      </c>
      <c r="C27" s="31" t="s">
        <v>287</v>
      </c>
      <c r="D27" s="30" t="s">
        <v>87</v>
      </c>
      <c r="E27" s="32" t="s">
        <v>288</v>
      </c>
      <c r="F27" s="33" t="s">
        <v>170</v>
      </c>
      <c r="G27" s="34">
        <v>309</v>
      </c>
      <c r="H27" s="35">
        <v>0</v>
      </c>
      <c r="I27" s="36">
        <f>ROUND(G27*H27,P4)</f>
        <v>0</v>
      </c>
      <c r="J27" s="30"/>
      <c r="O27" s="37">
        <f>I27*0.21</f>
        <v>0</v>
      </c>
      <c r="P27">
        <v>3</v>
      </c>
    </row>
    <row r="28" spans="1:16">
      <c r="A28" s="30" t="s">
        <v>90</v>
      </c>
      <c r="B28" s="38"/>
      <c r="E28" s="41" t="s">
        <v>87</v>
      </c>
      <c r="J28" s="39"/>
    </row>
    <row r="29" spans="1:16" ht="105">
      <c r="A29" s="30" t="s">
        <v>92</v>
      </c>
      <c r="B29" s="38"/>
      <c r="E29" s="40" t="s">
        <v>289</v>
      </c>
      <c r="J29" s="39"/>
    </row>
    <row r="30" spans="1:16">
      <c r="A30" s="30" t="s">
        <v>92</v>
      </c>
      <c r="B30" s="38"/>
      <c r="E30" s="40" t="s">
        <v>290</v>
      </c>
      <c r="J30" s="39"/>
    </row>
    <row r="31" spans="1:16" ht="405">
      <c r="A31" s="30" t="s">
        <v>95</v>
      </c>
      <c r="B31" s="38"/>
      <c r="E31" s="32" t="s">
        <v>291</v>
      </c>
      <c r="J31" s="39"/>
    </row>
    <row r="32" spans="1:16">
      <c r="A32" s="30" t="s">
        <v>85</v>
      </c>
      <c r="B32" s="30">
        <v>5</v>
      </c>
      <c r="C32" s="31" t="s">
        <v>257</v>
      </c>
      <c r="D32" s="30" t="s">
        <v>87</v>
      </c>
      <c r="E32" s="32" t="s">
        <v>258</v>
      </c>
      <c r="F32" s="33" t="s">
        <v>170</v>
      </c>
      <c r="G32" s="34">
        <v>494.39</v>
      </c>
      <c r="H32" s="35">
        <v>0</v>
      </c>
      <c r="I32" s="36">
        <f>ROUND(G32*H32,P4)</f>
        <v>0</v>
      </c>
      <c r="J32" s="30"/>
      <c r="O32" s="37">
        <f>I32*0.21</f>
        <v>0</v>
      </c>
      <c r="P32">
        <v>3</v>
      </c>
    </row>
    <row r="33" spans="1:16">
      <c r="A33" s="30" t="s">
        <v>90</v>
      </c>
      <c r="B33" s="38"/>
      <c r="E33" s="41" t="s">
        <v>87</v>
      </c>
      <c r="J33" s="39"/>
    </row>
    <row r="34" spans="1:16" ht="30">
      <c r="A34" s="30" t="s">
        <v>92</v>
      </c>
      <c r="B34" s="38"/>
      <c r="E34" s="40" t="s">
        <v>292</v>
      </c>
      <c r="J34" s="39"/>
    </row>
    <row r="35" spans="1:16">
      <c r="A35" s="30" t="s">
        <v>92</v>
      </c>
      <c r="B35" s="38"/>
      <c r="E35" s="40" t="s">
        <v>284</v>
      </c>
      <c r="J35" s="39"/>
    </row>
    <row r="36" spans="1:16" ht="240">
      <c r="A36" s="30" t="s">
        <v>95</v>
      </c>
      <c r="B36" s="38"/>
      <c r="E36" s="32" t="s">
        <v>261</v>
      </c>
      <c r="J36" s="39"/>
    </row>
    <row r="37" spans="1:16">
      <c r="A37" s="30" t="s">
        <v>85</v>
      </c>
      <c r="B37" s="30">
        <v>6</v>
      </c>
      <c r="C37" s="31" t="s">
        <v>293</v>
      </c>
      <c r="D37" s="30" t="s">
        <v>87</v>
      </c>
      <c r="E37" s="32" t="s">
        <v>294</v>
      </c>
      <c r="F37" s="33" t="s">
        <v>170</v>
      </c>
      <c r="G37" s="34">
        <v>79.2</v>
      </c>
      <c r="H37" s="35">
        <v>0</v>
      </c>
      <c r="I37" s="36">
        <f>ROUND(G37*H37,P4)</f>
        <v>0</v>
      </c>
      <c r="J37" s="30"/>
      <c r="O37" s="37">
        <f>I37*0.21</f>
        <v>0</v>
      </c>
      <c r="P37">
        <v>3</v>
      </c>
    </row>
    <row r="38" spans="1:16">
      <c r="A38" s="30" t="s">
        <v>90</v>
      </c>
      <c r="B38" s="38"/>
      <c r="E38" s="32" t="s">
        <v>295</v>
      </c>
      <c r="J38" s="39"/>
    </row>
    <row r="39" spans="1:16" ht="165">
      <c r="A39" s="30" t="s">
        <v>92</v>
      </c>
      <c r="B39" s="38"/>
      <c r="E39" s="40" t="s">
        <v>296</v>
      </c>
      <c r="J39" s="39"/>
    </row>
    <row r="40" spans="1:16">
      <c r="A40" s="30" t="s">
        <v>92</v>
      </c>
      <c r="B40" s="38"/>
      <c r="E40" s="40" t="s">
        <v>297</v>
      </c>
      <c r="J40" s="39"/>
    </row>
    <row r="41" spans="1:16" ht="300">
      <c r="A41" s="30" t="s">
        <v>95</v>
      </c>
      <c r="B41" s="38"/>
      <c r="E41" s="32" t="s">
        <v>298</v>
      </c>
      <c r="J41" s="39"/>
    </row>
    <row r="42" spans="1:16">
      <c r="A42" s="30" t="s">
        <v>85</v>
      </c>
      <c r="B42" s="30">
        <v>7</v>
      </c>
      <c r="C42" s="31" t="s">
        <v>299</v>
      </c>
      <c r="D42" s="30" t="s">
        <v>87</v>
      </c>
      <c r="E42" s="32" t="s">
        <v>300</v>
      </c>
      <c r="F42" s="33" t="s">
        <v>170</v>
      </c>
      <c r="G42" s="34">
        <v>46.2</v>
      </c>
      <c r="H42" s="35">
        <v>0</v>
      </c>
      <c r="I42" s="36">
        <f>ROUND(G42*H42,P4)</f>
        <v>0</v>
      </c>
      <c r="J42" s="30"/>
      <c r="O42" s="37">
        <f>I42*0.21</f>
        <v>0</v>
      </c>
      <c r="P42">
        <v>3</v>
      </c>
    </row>
    <row r="43" spans="1:16" ht="30">
      <c r="A43" s="30" t="s">
        <v>90</v>
      </c>
      <c r="B43" s="38"/>
      <c r="E43" s="32" t="s">
        <v>301</v>
      </c>
      <c r="J43" s="39"/>
    </row>
    <row r="44" spans="1:16" ht="90">
      <c r="A44" s="30" t="s">
        <v>92</v>
      </c>
      <c r="B44" s="38"/>
      <c r="E44" s="40" t="s">
        <v>302</v>
      </c>
      <c r="J44" s="39"/>
    </row>
    <row r="45" spans="1:16">
      <c r="A45" s="30" t="s">
        <v>92</v>
      </c>
      <c r="B45" s="38"/>
      <c r="E45" s="40" t="s">
        <v>303</v>
      </c>
      <c r="J45" s="39"/>
    </row>
    <row r="46" spans="1:16" ht="390">
      <c r="A46" s="30" t="s">
        <v>95</v>
      </c>
      <c r="B46" s="38"/>
      <c r="E46" s="32" t="s">
        <v>304</v>
      </c>
      <c r="J46" s="39"/>
    </row>
    <row r="47" spans="1:16">
      <c r="A47" s="30" t="s">
        <v>85</v>
      </c>
      <c r="B47" s="30">
        <v>8</v>
      </c>
      <c r="C47" s="31" t="s">
        <v>305</v>
      </c>
      <c r="D47" s="30" t="s">
        <v>87</v>
      </c>
      <c r="E47" s="32" t="s">
        <v>306</v>
      </c>
      <c r="F47" s="33" t="s">
        <v>188</v>
      </c>
      <c r="G47" s="34">
        <v>3803</v>
      </c>
      <c r="H47" s="35">
        <v>0</v>
      </c>
      <c r="I47" s="36">
        <f>ROUND(G47*H47,P4)</f>
        <v>0</v>
      </c>
      <c r="J47" s="30"/>
      <c r="O47" s="37">
        <f>I47*0.21</f>
        <v>0</v>
      </c>
      <c r="P47">
        <v>3</v>
      </c>
    </row>
    <row r="48" spans="1:16">
      <c r="A48" s="30" t="s">
        <v>90</v>
      </c>
      <c r="B48" s="38"/>
      <c r="E48" s="41" t="s">
        <v>87</v>
      </c>
      <c r="J48" s="39"/>
    </row>
    <row r="49" spans="1:16" ht="30">
      <c r="A49" s="30" t="s">
        <v>92</v>
      </c>
      <c r="B49" s="38"/>
      <c r="E49" s="40" t="s">
        <v>307</v>
      </c>
      <c r="J49" s="39"/>
    </row>
    <row r="50" spans="1:16">
      <c r="A50" s="30" t="s">
        <v>92</v>
      </c>
      <c r="B50" s="38"/>
      <c r="E50" s="40" t="s">
        <v>308</v>
      </c>
      <c r="J50" s="39"/>
    </row>
    <row r="51" spans="1:16" ht="30">
      <c r="A51" s="30" t="s">
        <v>95</v>
      </c>
      <c r="B51" s="38"/>
      <c r="E51" s="32" t="s">
        <v>309</v>
      </c>
      <c r="J51" s="39"/>
    </row>
    <row r="52" spans="1:16">
      <c r="A52" s="30" t="s">
        <v>85</v>
      </c>
      <c r="B52" s="30">
        <v>9</v>
      </c>
      <c r="C52" s="31" t="s">
        <v>310</v>
      </c>
      <c r="D52" s="30" t="s">
        <v>87</v>
      </c>
      <c r="E52" s="32" t="s">
        <v>311</v>
      </c>
      <c r="F52" s="33" t="s">
        <v>188</v>
      </c>
      <c r="G52" s="34">
        <v>267.5</v>
      </c>
      <c r="H52" s="35">
        <v>0</v>
      </c>
      <c r="I52" s="36">
        <f>ROUND(G52*H52,P4)</f>
        <v>0</v>
      </c>
      <c r="J52" s="30"/>
      <c r="O52" s="37">
        <f>I52*0.21</f>
        <v>0</v>
      </c>
      <c r="P52">
        <v>3</v>
      </c>
    </row>
    <row r="53" spans="1:16" ht="30">
      <c r="A53" s="30" t="s">
        <v>90</v>
      </c>
      <c r="B53" s="38"/>
      <c r="E53" s="32" t="s">
        <v>312</v>
      </c>
      <c r="J53" s="39"/>
    </row>
    <row r="54" spans="1:16" ht="135">
      <c r="A54" s="30" t="s">
        <v>92</v>
      </c>
      <c r="B54" s="38"/>
      <c r="E54" s="40" t="s">
        <v>313</v>
      </c>
      <c r="J54" s="39"/>
    </row>
    <row r="55" spans="1:16">
      <c r="A55" s="30" t="s">
        <v>92</v>
      </c>
      <c r="B55" s="38"/>
      <c r="E55" s="40" t="s">
        <v>214</v>
      </c>
      <c r="J55" s="39"/>
    </row>
    <row r="56" spans="1:16">
      <c r="A56" s="30" t="s">
        <v>95</v>
      </c>
      <c r="B56" s="38"/>
      <c r="E56" s="32" t="s">
        <v>314</v>
      </c>
      <c r="J56" s="39"/>
    </row>
    <row r="57" spans="1:16">
      <c r="A57" s="24" t="s">
        <v>82</v>
      </c>
      <c r="B57" s="25"/>
      <c r="C57" s="26" t="s">
        <v>184</v>
      </c>
      <c r="D57" s="27"/>
      <c r="E57" s="24" t="s">
        <v>185</v>
      </c>
      <c r="F57" s="27"/>
      <c r="G57" s="27"/>
      <c r="H57" s="27"/>
      <c r="I57" s="28">
        <f>SUMIFS(I58:I67,A58:A67,"P")</f>
        <v>0</v>
      </c>
      <c r="J57" s="29"/>
    </row>
    <row r="58" spans="1:16">
      <c r="A58" s="30" t="s">
        <v>85</v>
      </c>
      <c r="B58" s="30">
        <v>10</v>
      </c>
      <c r="C58" s="31" t="s">
        <v>315</v>
      </c>
      <c r="D58" s="30" t="s">
        <v>87</v>
      </c>
      <c r="E58" s="32" t="s">
        <v>316</v>
      </c>
      <c r="F58" s="33" t="s">
        <v>188</v>
      </c>
      <c r="G58" s="34">
        <v>4025</v>
      </c>
      <c r="H58" s="35">
        <v>0</v>
      </c>
      <c r="I58" s="36">
        <f>ROUND(G58*H58,P4)</f>
        <v>0</v>
      </c>
      <c r="J58" s="30"/>
      <c r="O58" s="37">
        <f>I58*0.21</f>
        <v>0</v>
      </c>
      <c r="P58">
        <v>3</v>
      </c>
    </row>
    <row r="59" spans="1:16">
      <c r="A59" s="30" t="s">
        <v>90</v>
      </c>
      <c r="B59" s="38"/>
      <c r="E59" s="41" t="s">
        <v>87</v>
      </c>
      <c r="J59" s="39"/>
    </row>
    <row r="60" spans="1:16" ht="90">
      <c r="A60" s="30" t="s">
        <v>92</v>
      </c>
      <c r="B60" s="38"/>
      <c r="E60" s="40" t="s">
        <v>317</v>
      </c>
      <c r="J60" s="39"/>
    </row>
    <row r="61" spans="1:16">
      <c r="A61" s="30" t="s">
        <v>92</v>
      </c>
      <c r="B61" s="38"/>
      <c r="E61" s="40" t="s">
        <v>318</v>
      </c>
      <c r="J61" s="39"/>
    </row>
    <row r="62" spans="1:16" ht="45">
      <c r="A62" s="30" t="s">
        <v>95</v>
      </c>
      <c r="B62" s="38"/>
      <c r="E62" s="32" t="s">
        <v>319</v>
      </c>
      <c r="J62" s="39"/>
    </row>
    <row r="63" spans="1:16">
      <c r="A63" s="30" t="s">
        <v>85</v>
      </c>
      <c r="B63" s="30">
        <v>11</v>
      </c>
      <c r="C63" s="31" t="s">
        <v>320</v>
      </c>
      <c r="D63" s="30" t="s">
        <v>87</v>
      </c>
      <c r="E63" s="32" t="s">
        <v>321</v>
      </c>
      <c r="F63" s="33" t="s">
        <v>230</v>
      </c>
      <c r="G63" s="34">
        <v>1610</v>
      </c>
      <c r="H63" s="35">
        <v>0</v>
      </c>
      <c r="I63" s="36">
        <f>ROUND(G63*H63,P4)</f>
        <v>0</v>
      </c>
      <c r="J63" s="30"/>
      <c r="O63" s="37">
        <f>I63*0.21</f>
        <v>0</v>
      </c>
      <c r="P63">
        <v>3</v>
      </c>
    </row>
    <row r="64" spans="1:16">
      <c r="A64" s="30" t="s">
        <v>90</v>
      </c>
      <c r="B64" s="38"/>
      <c r="E64" s="41" t="s">
        <v>87</v>
      </c>
      <c r="J64" s="39"/>
    </row>
    <row r="65" spans="1:16" ht="90">
      <c r="A65" s="30" t="s">
        <v>92</v>
      </c>
      <c r="B65" s="38"/>
      <c r="E65" s="40" t="s">
        <v>322</v>
      </c>
      <c r="J65" s="39"/>
    </row>
    <row r="66" spans="1:16">
      <c r="A66" s="30" t="s">
        <v>92</v>
      </c>
      <c r="B66" s="38"/>
      <c r="E66" s="40" t="s">
        <v>323</v>
      </c>
      <c r="J66" s="39"/>
    </row>
    <row r="67" spans="1:16" ht="195">
      <c r="A67" s="30" t="s">
        <v>95</v>
      </c>
      <c r="B67" s="38"/>
      <c r="E67" s="32" t="s">
        <v>324</v>
      </c>
      <c r="J67" s="39"/>
    </row>
    <row r="68" spans="1:16">
      <c r="A68" s="24" t="s">
        <v>82</v>
      </c>
      <c r="B68" s="25"/>
      <c r="C68" s="26" t="s">
        <v>325</v>
      </c>
      <c r="D68" s="27"/>
      <c r="E68" s="24" t="s">
        <v>326</v>
      </c>
      <c r="F68" s="27"/>
      <c r="G68" s="27"/>
      <c r="H68" s="27"/>
      <c r="I68" s="28">
        <f>SUMIFS(I69:I128,A69:A128,"P")</f>
        <v>0</v>
      </c>
      <c r="J68" s="29"/>
    </row>
    <row r="69" spans="1:16">
      <c r="A69" s="30" t="s">
        <v>85</v>
      </c>
      <c r="B69" s="30">
        <v>12</v>
      </c>
      <c r="C69" s="31" t="s">
        <v>327</v>
      </c>
      <c r="D69" s="30" t="s">
        <v>87</v>
      </c>
      <c r="E69" s="32" t="s">
        <v>328</v>
      </c>
      <c r="F69" s="33" t="s">
        <v>188</v>
      </c>
      <c r="G69" s="34">
        <v>3697</v>
      </c>
      <c r="H69" s="35">
        <v>0</v>
      </c>
      <c r="I69" s="36">
        <f>ROUND(G69*H69,P4)</f>
        <v>0</v>
      </c>
      <c r="J69" s="30"/>
      <c r="O69" s="37">
        <f>I69*0.21</f>
        <v>0</v>
      </c>
      <c r="P69">
        <v>3</v>
      </c>
    </row>
    <row r="70" spans="1:16">
      <c r="A70" s="30" t="s">
        <v>90</v>
      </c>
      <c r="B70" s="38"/>
      <c r="E70" s="41" t="s">
        <v>87</v>
      </c>
      <c r="J70" s="39"/>
    </row>
    <row r="71" spans="1:16" ht="120">
      <c r="A71" s="30" t="s">
        <v>92</v>
      </c>
      <c r="B71" s="38"/>
      <c r="E71" s="40" t="s">
        <v>329</v>
      </c>
      <c r="J71" s="39"/>
    </row>
    <row r="72" spans="1:16">
      <c r="A72" s="30" t="s">
        <v>92</v>
      </c>
      <c r="B72" s="38"/>
      <c r="E72" s="40" t="s">
        <v>330</v>
      </c>
      <c r="J72" s="39"/>
    </row>
    <row r="73" spans="1:16" ht="150">
      <c r="A73" s="30" t="s">
        <v>95</v>
      </c>
      <c r="B73" s="38"/>
      <c r="E73" s="32" t="s">
        <v>331</v>
      </c>
      <c r="J73" s="39"/>
    </row>
    <row r="74" spans="1:16">
      <c r="A74" s="30" t="s">
        <v>85</v>
      </c>
      <c r="B74" s="30">
        <v>13</v>
      </c>
      <c r="C74" s="31" t="s">
        <v>327</v>
      </c>
      <c r="D74" s="30" t="s">
        <v>121</v>
      </c>
      <c r="E74" s="32" t="s">
        <v>328</v>
      </c>
      <c r="F74" s="33" t="s">
        <v>188</v>
      </c>
      <c r="G74" s="34">
        <v>1639</v>
      </c>
      <c r="H74" s="35">
        <v>0</v>
      </c>
      <c r="I74" s="36">
        <f>ROUND(G74*H74,P4)</f>
        <v>0</v>
      </c>
      <c r="J74" s="30"/>
      <c r="O74" s="37">
        <f>I74*0.21</f>
        <v>0</v>
      </c>
      <c r="P74">
        <v>3</v>
      </c>
    </row>
    <row r="75" spans="1:16" ht="240">
      <c r="A75" s="30" t="s">
        <v>90</v>
      </c>
      <c r="B75" s="38"/>
      <c r="E75" s="32" t="s">
        <v>174</v>
      </c>
      <c r="J75" s="39"/>
    </row>
    <row r="76" spans="1:16" ht="315">
      <c r="A76" s="30" t="s">
        <v>92</v>
      </c>
      <c r="B76" s="38"/>
      <c r="E76" s="40" t="s">
        <v>332</v>
      </c>
      <c r="J76" s="39"/>
    </row>
    <row r="77" spans="1:16">
      <c r="A77" s="30" t="s">
        <v>92</v>
      </c>
      <c r="B77" s="38"/>
      <c r="E77" s="40" t="s">
        <v>333</v>
      </c>
      <c r="J77" s="39"/>
    </row>
    <row r="78" spans="1:16" ht="150">
      <c r="A78" s="30" t="s">
        <v>95</v>
      </c>
      <c r="B78" s="38"/>
      <c r="E78" s="32" t="s">
        <v>331</v>
      </c>
      <c r="J78" s="39"/>
    </row>
    <row r="79" spans="1:16">
      <c r="A79" s="30" t="s">
        <v>85</v>
      </c>
      <c r="B79" s="30">
        <v>14</v>
      </c>
      <c r="C79" s="31" t="s">
        <v>334</v>
      </c>
      <c r="D79" s="30" t="s">
        <v>87</v>
      </c>
      <c r="E79" s="32" t="s">
        <v>335</v>
      </c>
      <c r="F79" s="33" t="s">
        <v>188</v>
      </c>
      <c r="G79" s="34">
        <v>3803</v>
      </c>
      <c r="H79" s="35">
        <v>0</v>
      </c>
      <c r="I79" s="36">
        <f>ROUND(G79*H79,P4)</f>
        <v>0</v>
      </c>
      <c r="J79" s="30"/>
      <c r="O79" s="37">
        <f>I79*0.21</f>
        <v>0</v>
      </c>
      <c r="P79">
        <v>3</v>
      </c>
    </row>
    <row r="80" spans="1:16">
      <c r="A80" s="30" t="s">
        <v>90</v>
      </c>
      <c r="B80" s="38"/>
      <c r="E80" s="32" t="s">
        <v>336</v>
      </c>
      <c r="J80" s="39"/>
    </row>
    <row r="81" spans="1:16" ht="120">
      <c r="A81" s="30" t="s">
        <v>92</v>
      </c>
      <c r="B81" s="38"/>
      <c r="E81" s="40" t="s">
        <v>337</v>
      </c>
      <c r="J81" s="39"/>
    </row>
    <row r="82" spans="1:16">
      <c r="A82" s="30" t="s">
        <v>92</v>
      </c>
      <c r="B82" s="38"/>
      <c r="E82" s="40" t="s">
        <v>308</v>
      </c>
      <c r="J82" s="39"/>
    </row>
    <row r="83" spans="1:16" ht="60">
      <c r="A83" s="30" t="s">
        <v>95</v>
      </c>
      <c r="B83" s="38"/>
      <c r="E83" s="32" t="s">
        <v>338</v>
      </c>
      <c r="J83" s="39"/>
    </row>
    <row r="84" spans="1:16">
      <c r="A84" s="30" t="s">
        <v>85</v>
      </c>
      <c r="B84" s="30">
        <v>15</v>
      </c>
      <c r="C84" s="31" t="s">
        <v>334</v>
      </c>
      <c r="D84" s="30" t="s">
        <v>121</v>
      </c>
      <c r="E84" s="32" t="s">
        <v>335</v>
      </c>
      <c r="F84" s="33" t="s">
        <v>188</v>
      </c>
      <c r="G84" s="34">
        <v>1639</v>
      </c>
      <c r="H84" s="35">
        <v>0</v>
      </c>
      <c r="I84" s="36">
        <f>ROUND(G84*H84,P4)</f>
        <v>0</v>
      </c>
      <c r="J84" s="30"/>
      <c r="O84" s="37">
        <f>I84*0.21</f>
        <v>0</v>
      </c>
      <c r="P84">
        <v>3</v>
      </c>
    </row>
    <row r="85" spans="1:16" ht="240">
      <c r="A85" s="30" t="s">
        <v>90</v>
      </c>
      <c r="B85" s="38"/>
      <c r="E85" s="32" t="s">
        <v>174</v>
      </c>
      <c r="J85" s="39"/>
    </row>
    <row r="86" spans="1:16" ht="315">
      <c r="A86" s="30" t="s">
        <v>92</v>
      </c>
      <c r="B86" s="38"/>
      <c r="E86" s="40" t="s">
        <v>339</v>
      </c>
      <c r="J86" s="39"/>
    </row>
    <row r="87" spans="1:16">
      <c r="A87" s="30" t="s">
        <v>92</v>
      </c>
      <c r="B87" s="38"/>
      <c r="E87" s="40" t="s">
        <v>333</v>
      </c>
      <c r="J87" s="39"/>
    </row>
    <row r="88" spans="1:16" ht="60">
      <c r="A88" s="30" t="s">
        <v>95</v>
      </c>
      <c r="B88" s="38"/>
      <c r="E88" s="32" t="s">
        <v>338</v>
      </c>
      <c r="J88" s="39"/>
    </row>
    <row r="89" spans="1:16">
      <c r="A89" s="30" t="s">
        <v>85</v>
      </c>
      <c r="B89" s="30">
        <v>16</v>
      </c>
      <c r="C89" s="31" t="s">
        <v>340</v>
      </c>
      <c r="D89" s="30" t="s">
        <v>87</v>
      </c>
      <c r="E89" s="32" t="s">
        <v>341</v>
      </c>
      <c r="F89" s="33" t="s">
        <v>188</v>
      </c>
      <c r="G89" s="34">
        <v>267.5</v>
      </c>
      <c r="H89" s="35">
        <v>0</v>
      </c>
      <c r="I89" s="36">
        <f>ROUND(G89*H89,P4)</f>
        <v>0</v>
      </c>
      <c r="J89" s="30"/>
      <c r="O89" s="37">
        <f>I89*0.21</f>
        <v>0</v>
      </c>
      <c r="P89">
        <v>3</v>
      </c>
    </row>
    <row r="90" spans="1:16">
      <c r="A90" s="30" t="s">
        <v>90</v>
      </c>
      <c r="B90" s="38"/>
      <c r="E90" s="41" t="s">
        <v>87</v>
      </c>
      <c r="J90" s="39"/>
    </row>
    <row r="91" spans="1:16" ht="90">
      <c r="A91" s="30" t="s">
        <v>92</v>
      </c>
      <c r="B91" s="38"/>
      <c r="E91" s="40" t="s">
        <v>342</v>
      </c>
      <c r="J91" s="39"/>
    </row>
    <row r="92" spans="1:16">
      <c r="A92" s="30" t="s">
        <v>92</v>
      </c>
      <c r="B92" s="38"/>
      <c r="E92" s="40" t="s">
        <v>214</v>
      </c>
      <c r="J92" s="39"/>
    </row>
    <row r="93" spans="1:16" ht="120">
      <c r="A93" s="30" t="s">
        <v>95</v>
      </c>
      <c r="B93" s="38"/>
      <c r="E93" s="32" t="s">
        <v>343</v>
      </c>
      <c r="J93" s="39"/>
    </row>
    <row r="94" spans="1:16">
      <c r="A94" s="30" t="s">
        <v>85</v>
      </c>
      <c r="B94" s="30">
        <v>17</v>
      </c>
      <c r="C94" s="31" t="s">
        <v>344</v>
      </c>
      <c r="D94" s="30" t="s">
        <v>87</v>
      </c>
      <c r="E94" s="32" t="s">
        <v>345</v>
      </c>
      <c r="F94" s="33" t="s">
        <v>188</v>
      </c>
      <c r="G94" s="34">
        <v>5034</v>
      </c>
      <c r="H94" s="35">
        <v>0</v>
      </c>
      <c r="I94" s="36">
        <f>ROUND(G94*H94,P4)</f>
        <v>0</v>
      </c>
      <c r="J94" s="30"/>
      <c r="O94" s="37">
        <f>I94*0.21</f>
        <v>0</v>
      </c>
      <c r="P94">
        <v>3</v>
      </c>
    </row>
    <row r="95" spans="1:16" ht="60">
      <c r="A95" s="30" t="s">
        <v>90</v>
      </c>
      <c r="B95" s="38"/>
      <c r="E95" s="32" t="s">
        <v>346</v>
      </c>
      <c r="J95" s="39"/>
    </row>
    <row r="96" spans="1:16">
      <c r="A96" s="30" t="s">
        <v>92</v>
      </c>
      <c r="B96" s="38"/>
      <c r="E96" s="40" t="s">
        <v>347</v>
      </c>
      <c r="J96" s="39"/>
    </row>
    <row r="97" spans="1:16">
      <c r="A97" s="30" t="s">
        <v>92</v>
      </c>
      <c r="B97" s="38"/>
      <c r="E97" s="40" t="s">
        <v>348</v>
      </c>
      <c r="J97" s="39"/>
    </row>
    <row r="98" spans="1:16" ht="75">
      <c r="A98" s="30" t="s">
        <v>95</v>
      </c>
      <c r="B98" s="38"/>
      <c r="E98" s="32" t="s">
        <v>349</v>
      </c>
      <c r="J98" s="39"/>
    </row>
    <row r="99" spans="1:16">
      <c r="A99" s="30" t="s">
        <v>85</v>
      </c>
      <c r="B99" s="30">
        <v>18</v>
      </c>
      <c r="C99" s="31" t="s">
        <v>350</v>
      </c>
      <c r="D99" s="30" t="s">
        <v>87</v>
      </c>
      <c r="E99" s="32" t="s">
        <v>351</v>
      </c>
      <c r="F99" s="33" t="s">
        <v>188</v>
      </c>
      <c r="G99" s="34">
        <v>4965</v>
      </c>
      <c r="H99" s="35">
        <v>0</v>
      </c>
      <c r="I99" s="36">
        <f>ROUND(G99*H99,P4)</f>
        <v>0</v>
      </c>
      <c r="J99" s="30"/>
      <c r="O99" s="37">
        <f>I99*0.21</f>
        <v>0</v>
      </c>
      <c r="P99">
        <v>3</v>
      </c>
    </row>
    <row r="100" spans="1:16" ht="60">
      <c r="A100" s="30" t="s">
        <v>90</v>
      </c>
      <c r="B100" s="38"/>
      <c r="E100" s="32" t="s">
        <v>352</v>
      </c>
      <c r="J100" s="39"/>
    </row>
    <row r="101" spans="1:16">
      <c r="A101" s="30" t="s">
        <v>92</v>
      </c>
      <c r="B101" s="38"/>
      <c r="E101" s="40" t="s">
        <v>347</v>
      </c>
      <c r="J101" s="39"/>
    </row>
    <row r="102" spans="1:16">
      <c r="A102" s="30" t="s">
        <v>92</v>
      </c>
      <c r="B102" s="38"/>
      <c r="E102" s="40" t="s">
        <v>353</v>
      </c>
      <c r="J102" s="39"/>
    </row>
    <row r="103" spans="1:16" ht="75">
      <c r="A103" s="30" t="s">
        <v>95</v>
      </c>
      <c r="B103" s="38"/>
      <c r="E103" s="32" t="s">
        <v>349</v>
      </c>
      <c r="J103" s="39"/>
    </row>
    <row r="104" spans="1:16">
      <c r="A104" s="30" t="s">
        <v>85</v>
      </c>
      <c r="B104" s="30">
        <v>19</v>
      </c>
      <c r="C104" s="31" t="s">
        <v>354</v>
      </c>
      <c r="D104" s="30" t="s">
        <v>87</v>
      </c>
      <c r="E104" s="32" t="s">
        <v>355</v>
      </c>
      <c r="F104" s="33" t="s">
        <v>188</v>
      </c>
      <c r="G104" s="34">
        <v>4997.2</v>
      </c>
      <c r="H104" s="35">
        <v>0</v>
      </c>
      <c r="I104" s="36">
        <f>ROUND(G104*H104,P4)</f>
        <v>0</v>
      </c>
      <c r="J104" s="30"/>
      <c r="O104" s="37">
        <f>I104*0.21</f>
        <v>0</v>
      </c>
      <c r="P104">
        <v>3</v>
      </c>
    </row>
    <row r="105" spans="1:16" ht="60">
      <c r="A105" s="30" t="s">
        <v>90</v>
      </c>
      <c r="B105" s="38"/>
      <c r="E105" s="32" t="s">
        <v>356</v>
      </c>
      <c r="J105" s="39"/>
    </row>
    <row r="106" spans="1:16">
      <c r="A106" s="30" t="s">
        <v>92</v>
      </c>
      <c r="B106" s="38"/>
      <c r="E106" s="40" t="s">
        <v>347</v>
      </c>
      <c r="J106" s="39"/>
    </row>
    <row r="107" spans="1:16">
      <c r="A107" s="30" t="s">
        <v>92</v>
      </c>
      <c r="B107" s="38"/>
      <c r="E107" s="40" t="s">
        <v>357</v>
      </c>
      <c r="J107" s="39"/>
    </row>
    <row r="108" spans="1:16" ht="75">
      <c r="A108" s="30" t="s">
        <v>95</v>
      </c>
      <c r="B108" s="38"/>
      <c r="E108" s="32" t="s">
        <v>349</v>
      </c>
      <c r="J108" s="39"/>
    </row>
    <row r="109" spans="1:16">
      <c r="A109" s="30" t="s">
        <v>85</v>
      </c>
      <c r="B109" s="30">
        <v>20</v>
      </c>
      <c r="C109" s="31" t="s">
        <v>358</v>
      </c>
      <c r="D109" s="30" t="s">
        <v>87</v>
      </c>
      <c r="E109" s="32" t="s">
        <v>359</v>
      </c>
      <c r="F109" s="33" t="s">
        <v>188</v>
      </c>
      <c r="G109" s="34">
        <v>4965</v>
      </c>
      <c r="H109" s="35">
        <v>0</v>
      </c>
      <c r="I109" s="36">
        <f>ROUND(G109*H109,P4)</f>
        <v>0</v>
      </c>
      <c r="J109" s="30"/>
      <c r="O109" s="37">
        <f>I109*0.21</f>
        <v>0</v>
      </c>
      <c r="P109">
        <v>3</v>
      </c>
    </row>
    <row r="110" spans="1:16">
      <c r="A110" s="30" t="s">
        <v>90</v>
      </c>
      <c r="B110" s="38"/>
      <c r="E110" s="32" t="s">
        <v>360</v>
      </c>
      <c r="J110" s="39"/>
    </row>
    <row r="111" spans="1:16" ht="150">
      <c r="A111" s="30" t="s">
        <v>92</v>
      </c>
      <c r="B111" s="38"/>
      <c r="E111" s="40" t="s">
        <v>361</v>
      </c>
      <c r="J111" s="39"/>
    </row>
    <row r="112" spans="1:16">
      <c r="A112" s="30" t="s">
        <v>92</v>
      </c>
      <c r="B112" s="38"/>
      <c r="E112" s="40" t="s">
        <v>353</v>
      </c>
      <c r="J112" s="39"/>
    </row>
    <row r="113" spans="1:16" ht="165">
      <c r="A113" s="30" t="s">
        <v>95</v>
      </c>
      <c r="B113" s="38"/>
      <c r="E113" s="32" t="s">
        <v>362</v>
      </c>
      <c r="J113" s="39"/>
    </row>
    <row r="114" spans="1:16">
      <c r="A114" s="30" t="s">
        <v>85</v>
      </c>
      <c r="B114" s="30">
        <v>21</v>
      </c>
      <c r="C114" s="31" t="s">
        <v>363</v>
      </c>
      <c r="D114" s="30" t="s">
        <v>87</v>
      </c>
      <c r="E114" s="32" t="s">
        <v>364</v>
      </c>
      <c r="F114" s="33" t="s">
        <v>188</v>
      </c>
      <c r="G114" s="34">
        <v>4997.2</v>
      </c>
      <c r="H114" s="35">
        <v>0</v>
      </c>
      <c r="I114" s="36">
        <f>ROUND(G114*H114,P4)</f>
        <v>0</v>
      </c>
      <c r="J114" s="30"/>
      <c r="O114" s="37">
        <f>I114*0.21</f>
        <v>0</v>
      </c>
      <c r="P114">
        <v>3</v>
      </c>
    </row>
    <row r="115" spans="1:16">
      <c r="A115" s="30" t="s">
        <v>90</v>
      </c>
      <c r="B115" s="38"/>
      <c r="E115" s="32" t="s">
        <v>365</v>
      </c>
      <c r="J115" s="39"/>
    </row>
    <row r="116" spans="1:16" ht="180">
      <c r="A116" s="30" t="s">
        <v>92</v>
      </c>
      <c r="B116" s="38"/>
      <c r="E116" s="40" t="s">
        <v>366</v>
      </c>
      <c r="J116" s="39"/>
    </row>
    <row r="117" spans="1:16">
      <c r="A117" s="30" t="s">
        <v>92</v>
      </c>
      <c r="B117" s="38"/>
      <c r="E117" s="40" t="s">
        <v>357</v>
      </c>
      <c r="J117" s="39"/>
    </row>
    <row r="118" spans="1:16" ht="165">
      <c r="A118" s="30" t="s">
        <v>95</v>
      </c>
      <c r="B118" s="38"/>
      <c r="E118" s="32" t="s">
        <v>362</v>
      </c>
      <c r="J118" s="39"/>
    </row>
    <row r="119" spans="1:16">
      <c r="A119" s="30" t="s">
        <v>85</v>
      </c>
      <c r="B119" s="30">
        <v>22</v>
      </c>
      <c r="C119" s="31" t="s">
        <v>367</v>
      </c>
      <c r="D119" s="30" t="s">
        <v>87</v>
      </c>
      <c r="E119" s="32" t="s">
        <v>368</v>
      </c>
      <c r="F119" s="33" t="s">
        <v>188</v>
      </c>
      <c r="G119" s="34">
        <v>5034</v>
      </c>
      <c r="H119" s="35">
        <v>0</v>
      </c>
      <c r="I119" s="36">
        <f>ROUND(G119*H119,P4)</f>
        <v>0</v>
      </c>
      <c r="J119" s="30"/>
      <c r="O119" s="37">
        <f>I119*0.21</f>
        <v>0</v>
      </c>
      <c r="P119">
        <v>3</v>
      </c>
    </row>
    <row r="120" spans="1:16">
      <c r="A120" s="30" t="s">
        <v>90</v>
      </c>
      <c r="B120" s="38"/>
      <c r="E120" s="32" t="s">
        <v>369</v>
      </c>
      <c r="J120" s="39"/>
    </row>
    <row r="121" spans="1:16" ht="180">
      <c r="A121" s="30" t="s">
        <v>92</v>
      </c>
      <c r="B121" s="38"/>
      <c r="E121" s="40" t="s">
        <v>370</v>
      </c>
      <c r="J121" s="39"/>
    </row>
    <row r="122" spans="1:16">
      <c r="A122" s="30" t="s">
        <v>92</v>
      </c>
      <c r="B122" s="38"/>
      <c r="E122" s="40" t="s">
        <v>348</v>
      </c>
      <c r="J122" s="39"/>
    </row>
    <row r="123" spans="1:16" ht="165">
      <c r="A123" s="30" t="s">
        <v>95</v>
      </c>
      <c r="B123" s="38"/>
      <c r="E123" s="32" t="s">
        <v>362</v>
      </c>
      <c r="J123" s="39"/>
    </row>
    <row r="124" spans="1:16">
      <c r="A124" s="30" t="s">
        <v>85</v>
      </c>
      <c r="B124" s="30">
        <v>23</v>
      </c>
      <c r="C124" s="31" t="s">
        <v>371</v>
      </c>
      <c r="D124" s="30" t="s">
        <v>87</v>
      </c>
      <c r="E124" s="32" t="s">
        <v>372</v>
      </c>
      <c r="F124" s="33" t="s">
        <v>188</v>
      </c>
      <c r="G124" s="34">
        <v>38.4</v>
      </c>
      <c r="H124" s="35">
        <v>0</v>
      </c>
      <c r="I124" s="36">
        <f>ROUND(G124*H124,P4)</f>
        <v>0</v>
      </c>
      <c r="J124" s="30"/>
      <c r="O124" s="37">
        <f>I124*0.21</f>
        <v>0</v>
      </c>
      <c r="P124">
        <v>3</v>
      </c>
    </row>
    <row r="125" spans="1:16">
      <c r="A125" s="30" t="s">
        <v>90</v>
      </c>
      <c r="B125" s="38"/>
      <c r="E125" s="41" t="s">
        <v>87</v>
      </c>
      <c r="J125" s="39"/>
    </row>
    <row r="126" spans="1:16" ht="45">
      <c r="A126" s="30" t="s">
        <v>92</v>
      </c>
      <c r="B126" s="38"/>
      <c r="E126" s="40" t="s">
        <v>373</v>
      </c>
      <c r="J126" s="39"/>
    </row>
    <row r="127" spans="1:16">
      <c r="A127" s="30" t="s">
        <v>92</v>
      </c>
      <c r="B127" s="38"/>
      <c r="E127" s="40" t="s">
        <v>374</v>
      </c>
      <c r="J127" s="39"/>
    </row>
    <row r="128" spans="1:16" ht="195">
      <c r="A128" s="30" t="s">
        <v>95</v>
      </c>
      <c r="B128" s="38"/>
      <c r="E128" s="32" t="s">
        <v>375</v>
      </c>
      <c r="J128" s="39"/>
    </row>
    <row r="129" spans="1:16">
      <c r="A129" s="24" t="s">
        <v>82</v>
      </c>
      <c r="B129" s="25"/>
      <c r="C129" s="26" t="s">
        <v>376</v>
      </c>
      <c r="D129" s="27"/>
      <c r="E129" s="24" t="s">
        <v>377</v>
      </c>
      <c r="F129" s="27"/>
      <c r="G129" s="27"/>
      <c r="H129" s="27"/>
      <c r="I129" s="28">
        <f>SUMIFS(I130:I164,A130:A164,"P")</f>
        <v>0</v>
      </c>
      <c r="J129" s="29"/>
    </row>
    <row r="130" spans="1:16">
      <c r="A130" s="30" t="s">
        <v>85</v>
      </c>
      <c r="B130" s="30">
        <v>24</v>
      </c>
      <c r="C130" s="31" t="s">
        <v>378</v>
      </c>
      <c r="D130" s="30" t="s">
        <v>87</v>
      </c>
      <c r="E130" s="32" t="s">
        <v>379</v>
      </c>
      <c r="F130" s="33" t="s">
        <v>230</v>
      </c>
      <c r="G130" s="34">
        <v>55</v>
      </c>
      <c r="H130" s="35">
        <v>0</v>
      </c>
      <c r="I130" s="36">
        <f>ROUND(G130*H130,P4)</f>
        <v>0</v>
      </c>
      <c r="J130" s="30"/>
      <c r="O130" s="37">
        <f>I130*0.21</f>
        <v>0</v>
      </c>
      <c r="P130">
        <v>3</v>
      </c>
    </row>
    <row r="131" spans="1:16">
      <c r="A131" s="30" t="s">
        <v>90</v>
      </c>
      <c r="B131" s="38"/>
      <c r="E131" s="32" t="s">
        <v>380</v>
      </c>
      <c r="J131" s="39"/>
    </row>
    <row r="132" spans="1:16" ht="60">
      <c r="A132" s="30" t="s">
        <v>92</v>
      </c>
      <c r="B132" s="38"/>
      <c r="E132" s="40" t="s">
        <v>381</v>
      </c>
      <c r="J132" s="39"/>
    </row>
    <row r="133" spans="1:16">
      <c r="A133" s="30" t="s">
        <v>92</v>
      </c>
      <c r="B133" s="38"/>
      <c r="E133" s="40" t="s">
        <v>382</v>
      </c>
      <c r="J133" s="39"/>
    </row>
    <row r="134" spans="1:16" ht="330">
      <c r="A134" s="30" t="s">
        <v>95</v>
      </c>
      <c r="B134" s="38"/>
      <c r="E134" s="32" t="s">
        <v>383</v>
      </c>
      <c r="J134" s="39"/>
    </row>
    <row r="135" spans="1:16">
      <c r="A135" s="30" t="s">
        <v>85</v>
      </c>
      <c r="B135" s="30">
        <v>25</v>
      </c>
      <c r="C135" s="31" t="s">
        <v>384</v>
      </c>
      <c r="D135" s="30" t="s">
        <v>87</v>
      </c>
      <c r="E135" s="32" t="s">
        <v>385</v>
      </c>
      <c r="F135" s="33" t="s">
        <v>140</v>
      </c>
      <c r="G135" s="34">
        <v>11</v>
      </c>
      <c r="H135" s="35">
        <v>0</v>
      </c>
      <c r="I135" s="36">
        <f>ROUND(G135*H135,P4)</f>
        <v>0</v>
      </c>
      <c r="J135" s="30"/>
      <c r="O135" s="37">
        <f>I135*0.21</f>
        <v>0</v>
      </c>
      <c r="P135">
        <v>3</v>
      </c>
    </row>
    <row r="136" spans="1:16">
      <c r="A136" s="30" t="s">
        <v>90</v>
      </c>
      <c r="B136" s="38"/>
      <c r="E136" s="41" t="s">
        <v>87</v>
      </c>
      <c r="J136" s="39"/>
    </row>
    <row r="137" spans="1:16" ht="60">
      <c r="A137" s="30" t="s">
        <v>92</v>
      </c>
      <c r="B137" s="38"/>
      <c r="E137" s="40" t="s">
        <v>271</v>
      </c>
      <c r="J137" s="39"/>
    </row>
    <row r="138" spans="1:16">
      <c r="A138" s="30" t="s">
        <v>92</v>
      </c>
      <c r="B138" s="38"/>
      <c r="E138" s="40" t="s">
        <v>272</v>
      </c>
      <c r="J138" s="39"/>
    </row>
    <row r="139" spans="1:16" ht="45">
      <c r="A139" s="30" t="s">
        <v>95</v>
      </c>
      <c r="B139" s="38"/>
      <c r="E139" s="32" t="s">
        <v>386</v>
      </c>
      <c r="J139" s="39"/>
    </row>
    <row r="140" spans="1:16">
      <c r="A140" s="30" t="s">
        <v>85</v>
      </c>
      <c r="B140" s="30">
        <v>26</v>
      </c>
      <c r="C140" s="31" t="s">
        <v>387</v>
      </c>
      <c r="D140" s="30" t="s">
        <v>87</v>
      </c>
      <c r="E140" s="32" t="s">
        <v>388</v>
      </c>
      <c r="F140" s="33" t="s">
        <v>140</v>
      </c>
      <c r="G140" s="34">
        <v>11</v>
      </c>
      <c r="H140" s="35">
        <v>0</v>
      </c>
      <c r="I140" s="36">
        <f>ROUND(G140*H140,P4)</f>
        <v>0</v>
      </c>
      <c r="J140" s="30"/>
      <c r="O140" s="37">
        <f>I140*0.21</f>
        <v>0</v>
      </c>
      <c r="P140">
        <v>3</v>
      </c>
    </row>
    <row r="141" spans="1:16" ht="30">
      <c r="A141" s="30" t="s">
        <v>90</v>
      </c>
      <c r="B141" s="38"/>
      <c r="E141" s="32" t="s">
        <v>389</v>
      </c>
      <c r="J141" s="39"/>
    </row>
    <row r="142" spans="1:16" ht="60">
      <c r="A142" s="30" t="s">
        <v>92</v>
      </c>
      <c r="B142" s="38"/>
      <c r="E142" s="40" t="s">
        <v>271</v>
      </c>
      <c r="J142" s="39"/>
    </row>
    <row r="143" spans="1:16">
      <c r="A143" s="30" t="s">
        <v>92</v>
      </c>
      <c r="B143" s="38"/>
      <c r="E143" s="40" t="s">
        <v>272</v>
      </c>
      <c r="J143" s="39"/>
    </row>
    <row r="144" spans="1:16" ht="90">
      <c r="A144" s="30" t="s">
        <v>95</v>
      </c>
      <c r="B144" s="38"/>
      <c r="E144" s="32" t="s">
        <v>390</v>
      </c>
      <c r="J144" s="39"/>
    </row>
    <row r="145" spans="1:16">
      <c r="A145" s="30" t="s">
        <v>85</v>
      </c>
      <c r="B145" s="30">
        <v>27</v>
      </c>
      <c r="C145" s="31" t="s">
        <v>391</v>
      </c>
      <c r="D145" s="30" t="s">
        <v>87</v>
      </c>
      <c r="E145" s="32" t="s">
        <v>392</v>
      </c>
      <c r="F145" s="33" t="s">
        <v>140</v>
      </c>
      <c r="G145" s="34">
        <v>19</v>
      </c>
      <c r="H145" s="35">
        <v>0</v>
      </c>
      <c r="I145" s="36">
        <f>ROUND(G145*H145,P4)</f>
        <v>0</v>
      </c>
      <c r="J145" s="30"/>
      <c r="O145" s="37">
        <f>I145*0.21</f>
        <v>0</v>
      </c>
      <c r="P145">
        <v>3</v>
      </c>
    </row>
    <row r="146" spans="1:16">
      <c r="A146" s="30" t="s">
        <v>90</v>
      </c>
      <c r="B146" s="38"/>
      <c r="E146" s="32" t="s">
        <v>393</v>
      </c>
      <c r="J146" s="39"/>
    </row>
    <row r="147" spans="1:16" ht="30">
      <c r="A147" s="30" t="s">
        <v>92</v>
      </c>
      <c r="B147" s="38"/>
      <c r="E147" s="40" t="s">
        <v>394</v>
      </c>
      <c r="J147" s="39"/>
    </row>
    <row r="148" spans="1:16">
      <c r="A148" s="30" t="s">
        <v>92</v>
      </c>
      <c r="B148" s="38"/>
      <c r="E148" s="40" t="s">
        <v>395</v>
      </c>
      <c r="J148" s="39"/>
    </row>
    <row r="149" spans="1:16">
      <c r="A149" s="30" t="s">
        <v>95</v>
      </c>
      <c r="B149" s="38"/>
      <c r="E149" s="32" t="s">
        <v>396</v>
      </c>
      <c r="J149" s="39"/>
    </row>
    <row r="150" spans="1:16">
      <c r="A150" s="30" t="s">
        <v>85</v>
      </c>
      <c r="B150" s="30">
        <v>28</v>
      </c>
      <c r="C150" s="31" t="s">
        <v>397</v>
      </c>
      <c r="D150" s="30" t="s">
        <v>87</v>
      </c>
      <c r="E150" s="32" t="s">
        <v>398</v>
      </c>
      <c r="F150" s="33" t="s">
        <v>140</v>
      </c>
      <c r="G150" s="34">
        <v>35</v>
      </c>
      <c r="H150" s="35">
        <v>0</v>
      </c>
      <c r="I150" s="36">
        <f>ROUND(G150*H150,P4)</f>
        <v>0</v>
      </c>
      <c r="J150" s="30"/>
      <c r="O150" s="37">
        <f>I150*0.21</f>
        <v>0</v>
      </c>
      <c r="P150">
        <v>3</v>
      </c>
    </row>
    <row r="151" spans="1:16">
      <c r="A151" s="30" t="s">
        <v>90</v>
      </c>
      <c r="B151" s="38"/>
      <c r="E151" s="32" t="s">
        <v>399</v>
      </c>
      <c r="J151" s="39"/>
    </row>
    <row r="152" spans="1:16" ht="30">
      <c r="A152" s="30" t="s">
        <v>92</v>
      </c>
      <c r="B152" s="38"/>
      <c r="E152" s="40" t="s">
        <v>400</v>
      </c>
      <c r="J152" s="39"/>
    </row>
    <row r="153" spans="1:16">
      <c r="A153" s="30" t="s">
        <v>92</v>
      </c>
      <c r="B153" s="38"/>
      <c r="E153" s="40" t="s">
        <v>401</v>
      </c>
      <c r="J153" s="39"/>
    </row>
    <row r="154" spans="1:16" ht="30">
      <c r="A154" s="30" t="s">
        <v>95</v>
      </c>
      <c r="B154" s="38"/>
      <c r="E154" s="32" t="s">
        <v>402</v>
      </c>
      <c r="J154" s="39"/>
    </row>
    <row r="155" spans="1:16">
      <c r="A155" s="30" t="s">
        <v>85</v>
      </c>
      <c r="B155" s="30">
        <v>29</v>
      </c>
      <c r="C155" s="31" t="s">
        <v>403</v>
      </c>
      <c r="D155" s="30" t="s">
        <v>87</v>
      </c>
      <c r="E155" s="32" t="s">
        <v>404</v>
      </c>
      <c r="F155" s="33" t="s">
        <v>140</v>
      </c>
      <c r="G155" s="34">
        <v>19</v>
      </c>
      <c r="H155" s="35">
        <v>0</v>
      </c>
      <c r="I155" s="36">
        <f>ROUND(G155*H155,P4)</f>
        <v>0</v>
      </c>
      <c r="J155" s="30"/>
      <c r="O155" s="37">
        <f>I155*0.21</f>
        <v>0</v>
      </c>
      <c r="P155">
        <v>3</v>
      </c>
    </row>
    <row r="156" spans="1:16" ht="30">
      <c r="A156" s="30" t="s">
        <v>90</v>
      </c>
      <c r="B156" s="38"/>
      <c r="E156" s="32" t="s">
        <v>405</v>
      </c>
      <c r="J156" s="39"/>
    </row>
    <row r="157" spans="1:16" ht="75">
      <c r="A157" s="30" t="s">
        <v>92</v>
      </c>
      <c r="B157" s="38"/>
      <c r="E157" s="40" t="s">
        <v>406</v>
      </c>
      <c r="J157" s="39"/>
    </row>
    <row r="158" spans="1:16">
      <c r="A158" s="30" t="s">
        <v>92</v>
      </c>
      <c r="B158" s="38"/>
      <c r="E158" s="40" t="s">
        <v>395</v>
      </c>
      <c r="J158" s="39"/>
    </row>
    <row r="159" spans="1:16" ht="45">
      <c r="A159" s="30" t="s">
        <v>95</v>
      </c>
      <c r="B159" s="38"/>
      <c r="E159" s="32" t="s">
        <v>407</v>
      </c>
      <c r="J159" s="39"/>
    </row>
    <row r="160" spans="1:16">
      <c r="A160" s="30" t="s">
        <v>85</v>
      </c>
      <c r="B160" s="30">
        <v>30</v>
      </c>
      <c r="C160" s="31" t="s">
        <v>408</v>
      </c>
      <c r="D160" s="30" t="s">
        <v>87</v>
      </c>
      <c r="E160" s="32" t="s">
        <v>409</v>
      </c>
      <c r="F160" s="33" t="s">
        <v>140</v>
      </c>
      <c r="G160" s="34">
        <v>35</v>
      </c>
      <c r="H160" s="35">
        <v>0</v>
      </c>
      <c r="I160" s="36">
        <f>ROUND(G160*H160,P4)</f>
        <v>0</v>
      </c>
      <c r="J160" s="30"/>
      <c r="O160" s="37">
        <f>I160*0.21</f>
        <v>0</v>
      </c>
      <c r="P160">
        <v>3</v>
      </c>
    </row>
    <row r="161" spans="1:16" ht="30">
      <c r="A161" s="30" t="s">
        <v>90</v>
      </c>
      <c r="B161" s="38"/>
      <c r="E161" s="32" t="s">
        <v>410</v>
      </c>
      <c r="J161" s="39"/>
    </row>
    <row r="162" spans="1:16" ht="75">
      <c r="A162" s="30" t="s">
        <v>92</v>
      </c>
      <c r="B162" s="38"/>
      <c r="E162" s="40" t="s">
        <v>411</v>
      </c>
      <c r="J162" s="39"/>
    </row>
    <row r="163" spans="1:16">
      <c r="A163" s="30" t="s">
        <v>92</v>
      </c>
      <c r="B163" s="38"/>
      <c r="E163" s="40" t="s">
        <v>401</v>
      </c>
      <c r="J163" s="39"/>
    </row>
    <row r="164" spans="1:16" ht="45">
      <c r="A164" s="30" t="s">
        <v>95</v>
      </c>
      <c r="B164" s="38"/>
      <c r="E164" s="32" t="s">
        <v>407</v>
      </c>
      <c r="J164" s="39"/>
    </row>
    <row r="165" spans="1:16">
      <c r="A165" s="24" t="s">
        <v>82</v>
      </c>
      <c r="B165" s="25"/>
      <c r="C165" s="26" t="s">
        <v>262</v>
      </c>
      <c r="D165" s="27"/>
      <c r="E165" s="24" t="s">
        <v>263</v>
      </c>
      <c r="F165" s="27"/>
      <c r="G165" s="27"/>
      <c r="H165" s="27"/>
      <c r="I165" s="28">
        <f>SUMIFS(I166:I210,A166:A210,"P")</f>
        <v>0</v>
      </c>
      <c r="J165" s="29"/>
    </row>
    <row r="166" spans="1:16" ht="30">
      <c r="A166" s="30" t="s">
        <v>85</v>
      </c>
      <c r="B166" s="30">
        <v>31</v>
      </c>
      <c r="C166" s="31" t="s">
        <v>412</v>
      </c>
      <c r="D166" s="30" t="s">
        <v>87</v>
      </c>
      <c r="E166" s="32" t="s">
        <v>413</v>
      </c>
      <c r="F166" s="33" t="s">
        <v>188</v>
      </c>
      <c r="G166" s="34">
        <v>117.3</v>
      </c>
      <c r="H166" s="35">
        <v>0</v>
      </c>
      <c r="I166" s="36">
        <f>ROUND(G166*H166,P4)</f>
        <v>0</v>
      </c>
      <c r="J166" s="30"/>
      <c r="O166" s="37">
        <f>I166*0.21</f>
        <v>0</v>
      </c>
      <c r="P166">
        <v>3</v>
      </c>
    </row>
    <row r="167" spans="1:16">
      <c r="A167" s="30" t="s">
        <v>90</v>
      </c>
      <c r="B167" s="38"/>
      <c r="E167" s="41" t="s">
        <v>87</v>
      </c>
      <c r="J167" s="39"/>
    </row>
    <row r="168" spans="1:16" ht="150">
      <c r="A168" s="30" t="s">
        <v>92</v>
      </c>
      <c r="B168" s="38"/>
      <c r="E168" s="40" t="s">
        <v>414</v>
      </c>
      <c r="J168" s="39"/>
    </row>
    <row r="169" spans="1:16">
      <c r="A169" s="30" t="s">
        <v>92</v>
      </c>
      <c r="B169" s="38"/>
      <c r="E169" s="40" t="s">
        <v>415</v>
      </c>
      <c r="J169" s="39"/>
    </row>
    <row r="170" spans="1:16" ht="30">
      <c r="A170" s="30" t="s">
        <v>95</v>
      </c>
      <c r="B170" s="38"/>
      <c r="E170" s="32" t="s">
        <v>416</v>
      </c>
      <c r="J170" s="39"/>
    </row>
    <row r="171" spans="1:16" ht="30">
      <c r="A171" s="30" t="s">
        <v>85</v>
      </c>
      <c r="B171" s="30">
        <v>32</v>
      </c>
      <c r="C171" s="31" t="s">
        <v>417</v>
      </c>
      <c r="D171" s="30" t="s">
        <v>87</v>
      </c>
      <c r="E171" s="32" t="s">
        <v>418</v>
      </c>
      <c r="F171" s="33" t="s">
        <v>230</v>
      </c>
      <c r="G171" s="34">
        <v>274.8</v>
      </c>
      <c r="H171" s="35">
        <v>0</v>
      </c>
      <c r="I171" s="36">
        <f>ROUND(G171*H171,P4)</f>
        <v>0</v>
      </c>
      <c r="J171" s="30"/>
      <c r="O171" s="37">
        <f>I171*0.21</f>
        <v>0</v>
      </c>
      <c r="P171">
        <v>3</v>
      </c>
    </row>
    <row r="172" spans="1:16">
      <c r="A172" s="30" t="s">
        <v>90</v>
      </c>
      <c r="B172" s="38"/>
      <c r="E172" s="32" t="s">
        <v>419</v>
      </c>
      <c r="J172" s="39"/>
    </row>
    <row r="173" spans="1:16" ht="285">
      <c r="A173" s="30" t="s">
        <v>92</v>
      </c>
      <c r="B173" s="38"/>
      <c r="E173" s="40" t="s">
        <v>420</v>
      </c>
      <c r="J173" s="39"/>
    </row>
    <row r="174" spans="1:16">
      <c r="A174" s="30" t="s">
        <v>92</v>
      </c>
      <c r="B174" s="38"/>
      <c r="E174" s="40" t="s">
        <v>421</v>
      </c>
      <c r="J174" s="39"/>
    </row>
    <row r="175" spans="1:16" ht="60">
      <c r="A175" s="30" t="s">
        <v>95</v>
      </c>
      <c r="B175" s="38"/>
      <c r="E175" s="32" t="s">
        <v>422</v>
      </c>
      <c r="J175" s="39"/>
    </row>
    <row r="176" spans="1:16" ht="30">
      <c r="A176" s="30" t="s">
        <v>85</v>
      </c>
      <c r="B176" s="30">
        <v>33</v>
      </c>
      <c r="C176" s="31" t="s">
        <v>417</v>
      </c>
      <c r="D176" s="30" t="s">
        <v>184</v>
      </c>
      <c r="E176" s="32" t="s">
        <v>423</v>
      </c>
      <c r="F176" s="33" t="s">
        <v>230</v>
      </c>
      <c r="G176" s="34">
        <v>20.399999999999999</v>
      </c>
      <c r="H176" s="35">
        <v>0</v>
      </c>
      <c r="I176" s="36">
        <f>ROUND(G176*H176,P4)</f>
        <v>0</v>
      </c>
      <c r="J176" s="30"/>
      <c r="O176" s="37">
        <f>I176*0.21</f>
        <v>0</v>
      </c>
      <c r="P176">
        <v>3</v>
      </c>
    </row>
    <row r="177" spans="1:16" ht="30">
      <c r="A177" s="30" t="s">
        <v>90</v>
      </c>
      <c r="B177" s="38"/>
      <c r="E177" s="32" t="s">
        <v>424</v>
      </c>
      <c r="J177" s="39"/>
    </row>
    <row r="178" spans="1:16" ht="75">
      <c r="A178" s="30" t="s">
        <v>92</v>
      </c>
      <c r="B178" s="38"/>
      <c r="E178" s="40" t="s">
        <v>425</v>
      </c>
      <c r="J178" s="39"/>
    </row>
    <row r="179" spans="1:16">
      <c r="A179" s="30" t="s">
        <v>92</v>
      </c>
      <c r="B179" s="38"/>
      <c r="E179" s="40" t="s">
        <v>426</v>
      </c>
      <c r="J179" s="39"/>
    </row>
    <row r="180" spans="1:16" ht="60">
      <c r="A180" s="30" t="s">
        <v>95</v>
      </c>
      <c r="B180" s="38"/>
      <c r="E180" s="32" t="s">
        <v>422</v>
      </c>
      <c r="J180" s="39"/>
    </row>
    <row r="181" spans="1:16" ht="30">
      <c r="A181" s="30" t="s">
        <v>85</v>
      </c>
      <c r="B181" s="30">
        <v>34</v>
      </c>
      <c r="C181" s="31" t="s">
        <v>417</v>
      </c>
      <c r="D181" s="30" t="s">
        <v>427</v>
      </c>
      <c r="E181" s="32" t="s">
        <v>428</v>
      </c>
      <c r="F181" s="33" t="s">
        <v>230</v>
      </c>
      <c r="G181" s="34">
        <v>10</v>
      </c>
      <c r="H181" s="35">
        <v>0</v>
      </c>
      <c r="I181" s="36">
        <f>ROUND(G181*H181,P4)</f>
        <v>0</v>
      </c>
      <c r="J181" s="30"/>
      <c r="O181" s="37">
        <f>I181*0.21</f>
        <v>0</v>
      </c>
      <c r="P181">
        <v>3</v>
      </c>
    </row>
    <row r="182" spans="1:16" ht="45">
      <c r="A182" s="30" t="s">
        <v>90</v>
      </c>
      <c r="B182" s="38"/>
      <c r="E182" s="32" t="s">
        <v>429</v>
      </c>
      <c r="J182" s="39"/>
    </row>
    <row r="183" spans="1:16" ht="120">
      <c r="A183" s="30" t="s">
        <v>92</v>
      </c>
      <c r="B183" s="38"/>
      <c r="E183" s="40" t="s">
        <v>430</v>
      </c>
      <c r="J183" s="39"/>
    </row>
    <row r="184" spans="1:16">
      <c r="A184" s="30" t="s">
        <v>92</v>
      </c>
      <c r="B184" s="38"/>
      <c r="E184" s="40" t="s">
        <v>431</v>
      </c>
      <c r="J184" s="39"/>
    </row>
    <row r="185" spans="1:16" ht="60">
      <c r="A185" s="30" t="s">
        <v>95</v>
      </c>
      <c r="B185" s="38"/>
      <c r="E185" s="32" t="s">
        <v>422</v>
      </c>
      <c r="J185" s="39"/>
    </row>
    <row r="186" spans="1:16">
      <c r="A186" s="30" t="s">
        <v>85</v>
      </c>
      <c r="B186" s="30">
        <v>35</v>
      </c>
      <c r="C186" s="31" t="s">
        <v>432</v>
      </c>
      <c r="D186" s="30" t="s">
        <v>87</v>
      </c>
      <c r="E186" s="32" t="s">
        <v>433</v>
      </c>
      <c r="F186" s="33" t="s">
        <v>230</v>
      </c>
      <c r="G186" s="34">
        <v>48.8</v>
      </c>
      <c r="H186" s="35">
        <v>0</v>
      </c>
      <c r="I186" s="36">
        <f>ROUND(G186*H186,P4)</f>
        <v>0</v>
      </c>
      <c r="J186" s="30"/>
      <c r="O186" s="37">
        <f>I186*0.21</f>
        <v>0</v>
      </c>
      <c r="P186">
        <v>3</v>
      </c>
    </row>
    <row r="187" spans="1:16">
      <c r="A187" s="30" t="s">
        <v>90</v>
      </c>
      <c r="B187" s="38"/>
      <c r="E187" s="41" t="s">
        <v>87</v>
      </c>
      <c r="J187" s="39"/>
    </row>
    <row r="188" spans="1:16" ht="45">
      <c r="A188" s="30" t="s">
        <v>92</v>
      </c>
      <c r="B188" s="38"/>
      <c r="E188" s="40" t="s">
        <v>434</v>
      </c>
      <c r="J188" s="39"/>
    </row>
    <row r="189" spans="1:16">
      <c r="A189" s="30" t="s">
        <v>92</v>
      </c>
      <c r="B189" s="38"/>
      <c r="E189" s="40" t="s">
        <v>435</v>
      </c>
      <c r="J189" s="39"/>
    </row>
    <row r="190" spans="1:16" ht="60">
      <c r="A190" s="30" t="s">
        <v>95</v>
      </c>
      <c r="B190" s="38"/>
      <c r="E190" s="32" t="s">
        <v>436</v>
      </c>
      <c r="J190" s="39"/>
    </row>
    <row r="191" spans="1:16">
      <c r="A191" s="30" t="s">
        <v>85</v>
      </c>
      <c r="B191" s="30">
        <v>36</v>
      </c>
      <c r="C191" s="31" t="s">
        <v>437</v>
      </c>
      <c r="D191" s="30" t="s">
        <v>87</v>
      </c>
      <c r="E191" s="32" t="s">
        <v>438</v>
      </c>
      <c r="F191" s="33" t="s">
        <v>230</v>
      </c>
      <c r="G191" s="34">
        <v>9.76</v>
      </c>
      <c r="H191" s="35">
        <v>0</v>
      </c>
      <c r="I191" s="36">
        <f>ROUND(G191*H191,P4)</f>
        <v>0</v>
      </c>
      <c r="J191" s="30"/>
      <c r="O191" s="37">
        <f>I191*0.21</f>
        <v>0</v>
      </c>
      <c r="P191">
        <v>3</v>
      </c>
    </row>
    <row r="192" spans="1:16">
      <c r="A192" s="30" t="s">
        <v>90</v>
      </c>
      <c r="B192" s="38"/>
      <c r="E192" s="41" t="s">
        <v>87</v>
      </c>
      <c r="J192" s="39"/>
    </row>
    <row r="193" spans="1:16" ht="45">
      <c r="A193" s="30" t="s">
        <v>92</v>
      </c>
      <c r="B193" s="38"/>
      <c r="E193" s="40" t="s">
        <v>439</v>
      </c>
      <c r="J193" s="39"/>
    </row>
    <row r="194" spans="1:16">
      <c r="A194" s="30" t="s">
        <v>92</v>
      </c>
      <c r="B194" s="38"/>
      <c r="E194" s="40" t="s">
        <v>440</v>
      </c>
      <c r="J194" s="39"/>
    </row>
    <row r="195" spans="1:16" ht="30">
      <c r="A195" s="30" t="s">
        <v>95</v>
      </c>
      <c r="B195" s="38"/>
      <c r="E195" s="32" t="s">
        <v>441</v>
      </c>
      <c r="J195" s="39"/>
    </row>
    <row r="196" spans="1:16">
      <c r="A196" s="30" t="s">
        <v>85</v>
      </c>
      <c r="B196" s="30">
        <v>37</v>
      </c>
      <c r="C196" s="31" t="s">
        <v>442</v>
      </c>
      <c r="D196" s="30" t="s">
        <v>87</v>
      </c>
      <c r="E196" s="32" t="s">
        <v>443</v>
      </c>
      <c r="F196" s="33" t="s">
        <v>230</v>
      </c>
      <c r="G196" s="34">
        <v>350</v>
      </c>
      <c r="H196" s="35">
        <v>0</v>
      </c>
      <c r="I196" s="36">
        <f>ROUND(G196*H196,P4)</f>
        <v>0</v>
      </c>
      <c r="J196" s="30"/>
      <c r="O196" s="37">
        <f>I196*0.21</f>
        <v>0</v>
      </c>
      <c r="P196">
        <v>3</v>
      </c>
    </row>
    <row r="197" spans="1:16">
      <c r="A197" s="30" t="s">
        <v>90</v>
      </c>
      <c r="B197" s="38"/>
      <c r="E197" s="32" t="s">
        <v>444</v>
      </c>
      <c r="J197" s="39"/>
    </row>
    <row r="198" spans="1:16" ht="105">
      <c r="A198" s="30" t="s">
        <v>92</v>
      </c>
      <c r="B198" s="38"/>
      <c r="E198" s="40" t="s">
        <v>445</v>
      </c>
      <c r="J198" s="39"/>
    </row>
    <row r="199" spans="1:16">
      <c r="A199" s="30" t="s">
        <v>92</v>
      </c>
      <c r="B199" s="38"/>
      <c r="E199" s="40" t="s">
        <v>267</v>
      </c>
      <c r="J199" s="39"/>
    </row>
    <row r="200" spans="1:16" ht="45">
      <c r="A200" s="30" t="s">
        <v>95</v>
      </c>
      <c r="B200" s="38"/>
      <c r="E200" s="32" t="s">
        <v>446</v>
      </c>
      <c r="J200" s="39"/>
    </row>
    <row r="201" spans="1:16" ht="30">
      <c r="A201" s="30" t="s">
        <v>85</v>
      </c>
      <c r="B201" s="30">
        <v>38</v>
      </c>
      <c r="C201" s="31" t="s">
        <v>447</v>
      </c>
      <c r="D201" s="30" t="s">
        <v>87</v>
      </c>
      <c r="E201" s="32" t="s">
        <v>448</v>
      </c>
      <c r="F201" s="33" t="s">
        <v>230</v>
      </c>
      <c r="G201" s="34">
        <v>275</v>
      </c>
      <c r="H201" s="35">
        <v>0</v>
      </c>
      <c r="I201" s="36">
        <f>ROUND(G201*H201,P4)</f>
        <v>0</v>
      </c>
      <c r="J201" s="30"/>
      <c r="O201" s="37">
        <f>I201*0.21</f>
        <v>0</v>
      </c>
      <c r="P201">
        <v>3</v>
      </c>
    </row>
    <row r="202" spans="1:16">
      <c r="A202" s="30" t="s">
        <v>90</v>
      </c>
      <c r="B202" s="38"/>
      <c r="E202" s="41" t="s">
        <v>87</v>
      </c>
      <c r="J202" s="39"/>
    </row>
    <row r="203" spans="1:16" ht="120">
      <c r="A203" s="30" t="s">
        <v>92</v>
      </c>
      <c r="B203" s="38"/>
      <c r="E203" s="40" t="s">
        <v>449</v>
      </c>
      <c r="J203" s="39"/>
    </row>
    <row r="204" spans="1:16">
      <c r="A204" s="30" t="s">
        <v>92</v>
      </c>
      <c r="B204" s="38"/>
      <c r="E204" s="40" t="s">
        <v>278</v>
      </c>
      <c r="J204" s="39"/>
    </row>
    <row r="205" spans="1:16" ht="120">
      <c r="A205" s="30" t="s">
        <v>95</v>
      </c>
      <c r="B205" s="38"/>
      <c r="E205" s="32" t="s">
        <v>450</v>
      </c>
      <c r="J205" s="39"/>
    </row>
    <row r="206" spans="1:16">
      <c r="A206" s="30" t="s">
        <v>85</v>
      </c>
      <c r="B206" s="30">
        <v>39</v>
      </c>
      <c r="C206" s="31" t="s">
        <v>451</v>
      </c>
      <c r="D206" s="30" t="s">
        <v>87</v>
      </c>
      <c r="E206" s="32" t="s">
        <v>452</v>
      </c>
      <c r="F206" s="33" t="s">
        <v>188</v>
      </c>
      <c r="G206" s="34">
        <v>12.6</v>
      </c>
      <c r="H206" s="35">
        <v>0</v>
      </c>
      <c r="I206" s="36">
        <f>ROUND(G206*H206,P4)</f>
        <v>0</v>
      </c>
      <c r="J206" s="30"/>
      <c r="O206" s="37">
        <f>I206*0.21</f>
        <v>0</v>
      </c>
      <c r="P206">
        <v>3</v>
      </c>
    </row>
    <row r="207" spans="1:16">
      <c r="A207" s="30" t="s">
        <v>90</v>
      </c>
      <c r="B207" s="38"/>
      <c r="E207" s="41" t="s">
        <v>87</v>
      </c>
      <c r="J207" s="39"/>
    </row>
    <row r="208" spans="1:16" ht="45">
      <c r="A208" s="30" t="s">
        <v>92</v>
      </c>
      <c r="B208" s="38"/>
      <c r="E208" s="40" t="s">
        <v>453</v>
      </c>
      <c r="J208" s="39"/>
    </row>
    <row r="209" spans="1:10">
      <c r="A209" s="30" t="s">
        <v>92</v>
      </c>
      <c r="B209" s="38"/>
      <c r="E209" s="40" t="s">
        <v>454</v>
      </c>
      <c r="J209" s="39"/>
    </row>
    <row r="210" spans="1:10" ht="120">
      <c r="A210" s="30" t="s">
        <v>95</v>
      </c>
      <c r="B210" s="42"/>
      <c r="C210" s="43"/>
      <c r="D210" s="43"/>
      <c r="E210" s="32" t="s">
        <v>455</v>
      </c>
      <c r="F210" s="43"/>
      <c r="G210" s="43"/>
      <c r="H210" s="43"/>
      <c r="I210" s="43"/>
      <c r="J210" s="44"/>
    </row>
  </sheetData>
  <sheetProtection algorithmName="SHA-512" hashValue="GIJCVdKOfsgD1+NnU904Z/Y5JmbPnZ6rzISOg+mZMWqn3AizM40L45bQSta3yaATWMnThDDLqQGQ+52b9jix/g==" saltValue="ql65mGCRtS2j7Peb5MXb1EIEMF5qRcOXhgkYouUltxFU00GEwYFejDc2dpxlq/Pj77mtcVodBgEyqUgU//120A==" spinCount="100000" sheet="1" objects="1" scenarios="1"/>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 right="0" top="0" bottom="0" header="0" footer="0"/>
  <pageSetup fitToHeight="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29"/>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19</v>
      </c>
      <c r="I3" s="19">
        <f>SUMIFS(I9:I29,A9:A29,"SD")</f>
        <v>0</v>
      </c>
      <c r="J3" s="15"/>
      <c r="O3">
        <v>0</v>
      </c>
      <c r="P3">
        <v>2</v>
      </c>
    </row>
    <row r="4" spans="1:16">
      <c r="A4" s="3" t="s">
        <v>69</v>
      </c>
      <c r="B4" s="16" t="s">
        <v>155</v>
      </c>
      <c r="C4" s="48" t="s">
        <v>193</v>
      </c>
      <c r="D4" s="49"/>
      <c r="E4" s="17" t="s">
        <v>194</v>
      </c>
      <c r="F4" s="3"/>
      <c r="G4" s="3"/>
      <c r="H4" s="3"/>
      <c r="I4" s="3"/>
      <c r="J4" s="15"/>
      <c r="O4">
        <v>0.12</v>
      </c>
      <c r="P4">
        <v>2</v>
      </c>
    </row>
    <row r="5" spans="1:16">
      <c r="A5" s="3" t="s">
        <v>158</v>
      </c>
      <c r="B5" s="16" t="s">
        <v>70</v>
      </c>
      <c r="C5" s="48" t="s">
        <v>19</v>
      </c>
      <c r="D5" s="49"/>
      <c r="E5" s="17" t="s">
        <v>20</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166</v>
      </c>
      <c r="D9" s="27"/>
      <c r="E9" s="24" t="s">
        <v>167</v>
      </c>
      <c r="F9" s="27"/>
      <c r="G9" s="27"/>
      <c r="H9" s="27"/>
      <c r="I9" s="28">
        <f>SUMIFS(I10:I29,A10:A29,"P")</f>
        <v>0</v>
      </c>
      <c r="J9" s="29"/>
    </row>
    <row r="10" spans="1:16">
      <c r="A10" s="30" t="s">
        <v>85</v>
      </c>
      <c r="B10" s="30">
        <v>1</v>
      </c>
      <c r="C10" s="31" t="s">
        <v>456</v>
      </c>
      <c r="D10" s="30" t="s">
        <v>87</v>
      </c>
      <c r="E10" s="32" t="s">
        <v>457</v>
      </c>
      <c r="F10" s="33" t="s">
        <v>170</v>
      </c>
      <c r="G10" s="34">
        <v>26.75</v>
      </c>
      <c r="H10" s="35">
        <v>0</v>
      </c>
      <c r="I10" s="36">
        <f>ROUND(G10*H10,P4)</f>
        <v>0</v>
      </c>
      <c r="J10" s="30"/>
      <c r="O10" s="37">
        <f>I10*0.21</f>
        <v>0</v>
      </c>
      <c r="P10">
        <v>3</v>
      </c>
    </row>
    <row r="11" spans="1:16">
      <c r="A11" s="30" t="s">
        <v>90</v>
      </c>
      <c r="B11" s="38"/>
      <c r="E11" s="32" t="s">
        <v>458</v>
      </c>
      <c r="J11" s="39"/>
    </row>
    <row r="12" spans="1:16" ht="105">
      <c r="A12" s="30" t="s">
        <v>92</v>
      </c>
      <c r="B12" s="38"/>
      <c r="E12" s="40" t="s">
        <v>459</v>
      </c>
      <c r="J12" s="39"/>
    </row>
    <row r="13" spans="1:16">
      <c r="A13" s="30" t="s">
        <v>92</v>
      </c>
      <c r="B13" s="38"/>
      <c r="E13" s="40" t="s">
        <v>242</v>
      </c>
      <c r="J13" s="39"/>
    </row>
    <row r="14" spans="1:16" ht="390">
      <c r="A14" s="30" t="s">
        <v>95</v>
      </c>
      <c r="B14" s="38"/>
      <c r="E14" s="32" t="s">
        <v>460</v>
      </c>
      <c r="J14" s="39"/>
    </row>
    <row r="15" spans="1:16">
      <c r="A15" s="30" t="s">
        <v>85</v>
      </c>
      <c r="B15" s="30">
        <v>2</v>
      </c>
      <c r="C15" s="31" t="s">
        <v>177</v>
      </c>
      <c r="D15" s="30" t="s">
        <v>87</v>
      </c>
      <c r="E15" s="32" t="s">
        <v>461</v>
      </c>
      <c r="F15" s="33" t="s">
        <v>170</v>
      </c>
      <c r="G15" s="34">
        <v>26.75</v>
      </c>
      <c r="H15" s="35">
        <v>0</v>
      </c>
      <c r="I15" s="36">
        <f>ROUND(G15*H15,P4)</f>
        <v>0</v>
      </c>
      <c r="J15" s="30"/>
      <c r="O15" s="37">
        <f>I15*0.21</f>
        <v>0</v>
      </c>
      <c r="P15">
        <v>3</v>
      </c>
    </row>
    <row r="16" spans="1:16" ht="30">
      <c r="A16" s="30" t="s">
        <v>90</v>
      </c>
      <c r="B16" s="38"/>
      <c r="E16" s="32" t="s">
        <v>462</v>
      </c>
      <c r="J16" s="39"/>
    </row>
    <row r="17" spans="1:16" ht="90">
      <c r="A17" s="30" t="s">
        <v>92</v>
      </c>
      <c r="B17" s="38"/>
      <c r="E17" s="40" t="s">
        <v>463</v>
      </c>
      <c r="J17" s="39"/>
    </row>
    <row r="18" spans="1:16">
      <c r="A18" s="30" t="s">
        <v>92</v>
      </c>
      <c r="B18" s="38"/>
      <c r="E18" s="40" t="s">
        <v>242</v>
      </c>
      <c r="J18" s="39"/>
    </row>
    <row r="19" spans="1:16" ht="375">
      <c r="A19" s="30" t="s">
        <v>95</v>
      </c>
      <c r="B19" s="38"/>
      <c r="E19" s="32" t="s">
        <v>181</v>
      </c>
      <c r="J19" s="39"/>
    </row>
    <row r="20" spans="1:16">
      <c r="A20" s="30" t="s">
        <v>85</v>
      </c>
      <c r="B20" s="30">
        <v>3</v>
      </c>
      <c r="C20" s="31" t="s">
        <v>464</v>
      </c>
      <c r="D20" s="30" t="s">
        <v>87</v>
      </c>
      <c r="E20" s="32" t="s">
        <v>465</v>
      </c>
      <c r="F20" s="33" t="s">
        <v>188</v>
      </c>
      <c r="G20" s="34">
        <v>267.5</v>
      </c>
      <c r="H20" s="35">
        <v>0</v>
      </c>
      <c r="I20" s="36">
        <f>ROUND(G20*H20,P4)</f>
        <v>0</v>
      </c>
      <c r="J20" s="30"/>
      <c r="O20" s="37">
        <f>I20*0.21</f>
        <v>0</v>
      </c>
      <c r="P20">
        <v>3</v>
      </c>
    </row>
    <row r="21" spans="1:16">
      <c r="A21" s="30" t="s">
        <v>90</v>
      </c>
      <c r="B21" s="38"/>
      <c r="E21" s="41" t="s">
        <v>87</v>
      </c>
      <c r="J21" s="39"/>
    </row>
    <row r="22" spans="1:16" ht="60">
      <c r="A22" s="30" t="s">
        <v>92</v>
      </c>
      <c r="B22" s="38"/>
      <c r="E22" s="40" t="s">
        <v>466</v>
      </c>
      <c r="J22" s="39"/>
    </row>
    <row r="23" spans="1:16">
      <c r="A23" s="30" t="s">
        <v>92</v>
      </c>
      <c r="B23" s="38"/>
      <c r="E23" s="40" t="s">
        <v>214</v>
      </c>
      <c r="J23" s="39"/>
    </row>
    <row r="24" spans="1:16" ht="45">
      <c r="A24" s="30" t="s">
        <v>95</v>
      </c>
      <c r="B24" s="38"/>
      <c r="E24" s="32" t="s">
        <v>467</v>
      </c>
      <c r="J24" s="39"/>
    </row>
    <row r="25" spans="1:16">
      <c r="A25" s="30" t="s">
        <v>85</v>
      </c>
      <c r="B25" s="30">
        <v>4</v>
      </c>
      <c r="C25" s="31" t="s">
        <v>468</v>
      </c>
      <c r="D25" s="30" t="s">
        <v>87</v>
      </c>
      <c r="E25" s="32" t="s">
        <v>469</v>
      </c>
      <c r="F25" s="33" t="s">
        <v>188</v>
      </c>
      <c r="G25" s="34">
        <v>267.5</v>
      </c>
      <c r="H25" s="35">
        <v>0</v>
      </c>
      <c r="I25" s="36">
        <f>ROUND(G25*H25,P4)</f>
        <v>0</v>
      </c>
      <c r="J25" s="30"/>
      <c r="O25" s="37">
        <f>I25*0.21</f>
        <v>0</v>
      </c>
      <c r="P25">
        <v>3</v>
      </c>
    </row>
    <row r="26" spans="1:16">
      <c r="A26" s="30" t="s">
        <v>90</v>
      </c>
      <c r="B26" s="38"/>
      <c r="E26" s="32" t="s">
        <v>470</v>
      </c>
      <c r="J26" s="39"/>
    </row>
    <row r="27" spans="1:16" ht="60">
      <c r="A27" s="30" t="s">
        <v>92</v>
      </c>
      <c r="B27" s="38"/>
      <c r="E27" s="40" t="s">
        <v>466</v>
      </c>
      <c r="J27" s="39"/>
    </row>
    <row r="28" spans="1:16">
      <c r="A28" s="30" t="s">
        <v>92</v>
      </c>
      <c r="B28" s="38"/>
      <c r="E28" s="40" t="s">
        <v>214</v>
      </c>
      <c r="J28" s="39"/>
    </row>
    <row r="29" spans="1:16" ht="30">
      <c r="A29" s="30" t="s">
        <v>95</v>
      </c>
      <c r="B29" s="42"/>
      <c r="C29" s="43"/>
      <c r="D29" s="43"/>
      <c r="E29" s="32" t="s">
        <v>471</v>
      </c>
      <c r="F29" s="43"/>
      <c r="G29" s="43"/>
      <c r="H29" s="43"/>
      <c r="I29" s="43"/>
      <c r="J29" s="44"/>
    </row>
  </sheetData>
  <sheetProtection algorithmName="SHA-512" hashValue="nmWu4HFYWhTuepHSKPjSIJZIzGmPeESC1AXJahycI6hXDrUX0pWVLpNceCYwvvpcWp5GBrhur5QEWu9WklvIkA==" saltValue="A/fDWyZNl3I5ssV/d6D0ZTIbfXKkEhQLNj/yTV8SKN4NqtmcWpv4nHWzvdYR+HM6hzqY+NfojR22FWcG8NRHrQ=="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5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21</v>
      </c>
      <c r="I3" s="19">
        <f>SUMIFS(I9:I51,A9:A51,"SD")</f>
        <v>0</v>
      </c>
      <c r="J3" s="15"/>
      <c r="O3">
        <v>0</v>
      </c>
      <c r="P3">
        <v>2</v>
      </c>
    </row>
    <row r="4" spans="1:16">
      <c r="A4" s="3" t="s">
        <v>69</v>
      </c>
      <c r="B4" s="16" t="s">
        <v>155</v>
      </c>
      <c r="C4" s="48" t="s">
        <v>193</v>
      </c>
      <c r="D4" s="49"/>
      <c r="E4" s="17" t="s">
        <v>194</v>
      </c>
      <c r="F4" s="3"/>
      <c r="G4" s="3"/>
      <c r="H4" s="3"/>
      <c r="I4" s="3"/>
      <c r="J4" s="15"/>
      <c r="O4">
        <v>0.12</v>
      </c>
      <c r="P4">
        <v>2</v>
      </c>
    </row>
    <row r="5" spans="1:16">
      <c r="A5" s="3" t="s">
        <v>158</v>
      </c>
      <c r="B5" s="16" t="s">
        <v>70</v>
      </c>
      <c r="C5" s="48" t="s">
        <v>21</v>
      </c>
      <c r="D5" s="49"/>
      <c r="E5" s="17" t="s">
        <v>22</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166</v>
      </c>
      <c r="D9" s="27"/>
      <c r="E9" s="24" t="s">
        <v>167</v>
      </c>
      <c r="F9" s="27"/>
      <c r="G9" s="27"/>
      <c r="H9" s="27"/>
      <c r="I9" s="28">
        <f>SUMIFS(I10:I24,A10:A24,"P")</f>
        <v>0</v>
      </c>
      <c r="J9" s="29"/>
    </row>
    <row r="10" spans="1:16">
      <c r="A10" s="30" t="s">
        <v>85</v>
      </c>
      <c r="B10" s="30">
        <v>1</v>
      </c>
      <c r="C10" s="31" t="s">
        <v>472</v>
      </c>
      <c r="D10" s="30" t="s">
        <v>473</v>
      </c>
      <c r="E10" s="32" t="s">
        <v>474</v>
      </c>
      <c r="F10" s="33" t="s">
        <v>170</v>
      </c>
      <c r="G10" s="34">
        <v>144.375</v>
      </c>
      <c r="H10" s="35">
        <v>0</v>
      </c>
      <c r="I10" s="36">
        <f>ROUND(G10*H10,P4)</f>
        <v>0</v>
      </c>
      <c r="J10" s="30"/>
      <c r="O10" s="37">
        <f>I10*0.21</f>
        <v>0</v>
      </c>
      <c r="P10">
        <v>3</v>
      </c>
    </row>
    <row r="11" spans="1:16" ht="30">
      <c r="A11" s="30" t="s">
        <v>90</v>
      </c>
      <c r="B11" s="38"/>
      <c r="E11" s="32" t="s">
        <v>475</v>
      </c>
      <c r="J11" s="39"/>
    </row>
    <row r="12" spans="1:16" ht="45">
      <c r="A12" s="30" t="s">
        <v>92</v>
      </c>
      <c r="B12" s="38"/>
      <c r="E12" s="40" t="s">
        <v>476</v>
      </c>
      <c r="J12" s="39"/>
    </row>
    <row r="13" spans="1:16">
      <c r="A13" s="30" t="s">
        <v>92</v>
      </c>
      <c r="B13" s="38"/>
      <c r="E13" s="40" t="s">
        <v>477</v>
      </c>
      <c r="J13" s="39"/>
    </row>
    <row r="14" spans="1:16" ht="375">
      <c r="A14" s="30" t="s">
        <v>95</v>
      </c>
      <c r="B14" s="38"/>
      <c r="E14" s="32" t="s">
        <v>478</v>
      </c>
      <c r="J14" s="39"/>
    </row>
    <row r="15" spans="1:16">
      <c r="A15" s="30" t="s">
        <v>85</v>
      </c>
      <c r="B15" s="30">
        <v>2</v>
      </c>
      <c r="C15" s="31" t="s">
        <v>479</v>
      </c>
      <c r="D15" s="30" t="s">
        <v>87</v>
      </c>
      <c r="E15" s="32" t="s">
        <v>480</v>
      </c>
      <c r="F15" s="33" t="s">
        <v>170</v>
      </c>
      <c r="G15" s="34">
        <v>86.625</v>
      </c>
      <c r="H15" s="35">
        <v>0</v>
      </c>
      <c r="I15" s="36">
        <f>ROUND(G15*H15,P4)</f>
        <v>0</v>
      </c>
      <c r="J15" s="30"/>
      <c r="O15" s="37">
        <f>I15*0.21</f>
        <v>0</v>
      </c>
      <c r="P15">
        <v>3</v>
      </c>
    </row>
    <row r="16" spans="1:16">
      <c r="A16" s="30" t="s">
        <v>90</v>
      </c>
      <c r="B16" s="38"/>
      <c r="E16" s="41" t="s">
        <v>87</v>
      </c>
      <c r="J16" s="39"/>
    </row>
    <row r="17" spans="1:16">
      <c r="A17" s="30" t="s">
        <v>92</v>
      </c>
      <c r="B17" s="38"/>
      <c r="E17" s="40" t="s">
        <v>481</v>
      </c>
      <c r="J17" s="39"/>
    </row>
    <row r="18" spans="1:16">
      <c r="A18" s="30" t="s">
        <v>92</v>
      </c>
      <c r="B18" s="38"/>
      <c r="E18" s="40" t="s">
        <v>482</v>
      </c>
      <c r="J18" s="39"/>
    </row>
    <row r="19" spans="1:16" ht="300">
      <c r="A19" s="30" t="s">
        <v>95</v>
      </c>
      <c r="B19" s="38"/>
      <c r="E19" s="32" t="s">
        <v>298</v>
      </c>
      <c r="J19" s="39"/>
    </row>
    <row r="20" spans="1:16">
      <c r="A20" s="30" t="s">
        <v>85</v>
      </c>
      <c r="B20" s="30">
        <v>3</v>
      </c>
      <c r="C20" s="31" t="s">
        <v>299</v>
      </c>
      <c r="D20" s="30" t="s">
        <v>87</v>
      </c>
      <c r="E20" s="32" t="s">
        <v>300</v>
      </c>
      <c r="F20" s="33" t="s">
        <v>170</v>
      </c>
      <c r="G20" s="34">
        <v>54.640999999999998</v>
      </c>
      <c r="H20" s="35">
        <v>0</v>
      </c>
      <c r="I20" s="36">
        <f>ROUND(G20*H20,P4)</f>
        <v>0</v>
      </c>
      <c r="J20" s="30"/>
      <c r="O20" s="37">
        <f>I20*0.21</f>
        <v>0</v>
      </c>
      <c r="P20">
        <v>3</v>
      </c>
    </row>
    <row r="21" spans="1:16">
      <c r="A21" s="30" t="s">
        <v>90</v>
      </c>
      <c r="B21" s="38"/>
      <c r="E21" s="41" t="s">
        <v>87</v>
      </c>
      <c r="J21" s="39"/>
    </row>
    <row r="22" spans="1:16" ht="90">
      <c r="A22" s="30" t="s">
        <v>92</v>
      </c>
      <c r="B22" s="38"/>
      <c r="E22" s="40" t="s">
        <v>483</v>
      </c>
      <c r="J22" s="39"/>
    </row>
    <row r="23" spans="1:16">
      <c r="A23" s="30" t="s">
        <v>92</v>
      </c>
      <c r="B23" s="38"/>
      <c r="E23" s="40" t="s">
        <v>484</v>
      </c>
      <c r="J23" s="39"/>
    </row>
    <row r="24" spans="1:16" ht="390">
      <c r="A24" s="30" t="s">
        <v>95</v>
      </c>
      <c r="B24" s="38"/>
      <c r="E24" s="32" t="s">
        <v>304</v>
      </c>
      <c r="J24" s="39"/>
    </row>
    <row r="25" spans="1:16">
      <c r="A25" s="24" t="s">
        <v>82</v>
      </c>
      <c r="B25" s="25"/>
      <c r="C25" s="26" t="s">
        <v>485</v>
      </c>
      <c r="D25" s="27"/>
      <c r="E25" s="24" t="s">
        <v>486</v>
      </c>
      <c r="F25" s="27"/>
      <c r="G25" s="27"/>
      <c r="H25" s="27"/>
      <c r="I25" s="28">
        <f>SUMIFS(I26:I35,A26:A35,"P")</f>
        <v>0</v>
      </c>
      <c r="J25" s="29"/>
    </row>
    <row r="26" spans="1:16">
      <c r="A26" s="30" t="s">
        <v>85</v>
      </c>
      <c r="B26" s="30">
        <v>4</v>
      </c>
      <c r="C26" s="31" t="s">
        <v>487</v>
      </c>
      <c r="D26" s="30" t="s">
        <v>488</v>
      </c>
      <c r="E26" s="32" t="s">
        <v>489</v>
      </c>
      <c r="F26" s="33" t="s">
        <v>140</v>
      </c>
      <c r="G26" s="34">
        <v>6</v>
      </c>
      <c r="H26" s="35">
        <v>0</v>
      </c>
      <c r="I26" s="36">
        <f>ROUND(G26*H26,P4)</f>
        <v>0</v>
      </c>
      <c r="J26" s="30"/>
      <c r="O26" s="37">
        <f>I26*0.21</f>
        <v>0</v>
      </c>
      <c r="P26">
        <v>3</v>
      </c>
    </row>
    <row r="27" spans="1:16">
      <c r="A27" s="30" t="s">
        <v>90</v>
      </c>
      <c r="B27" s="38"/>
      <c r="E27" s="32" t="s">
        <v>490</v>
      </c>
      <c r="J27" s="39"/>
    </row>
    <row r="28" spans="1:16" ht="30">
      <c r="A28" s="30" t="s">
        <v>92</v>
      </c>
      <c r="B28" s="38"/>
      <c r="E28" s="40" t="s">
        <v>491</v>
      </c>
      <c r="J28" s="39"/>
    </row>
    <row r="29" spans="1:16">
      <c r="A29" s="30" t="s">
        <v>92</v>
      </c>
      <c r="B29" s="38"/>
      <c r="E29" s="40" t="s">
        <v>492</v>
      </c>
      <c r="J29" s="39"/>
    </row>
    <row r="30" spans="1:16" ht="315">
      <c r="A30" s="30" t="s">
        <v>95</v>
      </c>
      <c r="B30" s="38"/>
      <c r="E30" s="32" t="s">
        <v>493</v>
      </c>
      <c r="J30" s="39"/>
    </row>
    <row r="31" spans="1:16">
      <c r="A31" s="30" t="s">
        <v>85</v>
      </c>
      <c r="B31" s="30">
        <v>5</v>
      </c>
      <c r="C31" s="31" t="s">
        <v>494</v>
      </c>
      <c r="D31" s="30" t="s">
        <v>488</v>
      </c>
      <c r="E31" s="32" t="s">
        <v>495</v>
      </c>
      <c r="F31" s="33" t="s">
        <v>140</v>
      </c>
      <c r="G31" s="34">
        <v>2</v>
      </c>
      <c r="H31" s="35">
        <v>0</v>
      </c>
      <c r="I31" s="36">
        <f>ROUND(G31*H31,P4)</f>
        <v>0</v>
      </c>
      <c r="J31" s="30"/>
      <c r="O31" s="37">
        <f>I31*0.21</f>
        <v>0</v>
      </c>
      <c r="P31">
        <v>3</v>
      </c>
    </row>
    <row r="32" spans="1:16">
      <c r="A32" s="30" t="s">
        <v>90</v>
      </c>
      <c r="B32" s="38"/>
      <c r="E32" s="32" t="s">
        <v>490</v>
      </c>
      <c r="J32" s="39"/>
    </row>
    <row r="33" spans="1:16" ht="30">
      <c r="A33" s="30" t="s">
        <v>92</v>
      </c>
      <c r="B33" s="38"/>
      <c r="E33" s="40" t="s">
        <v>496</v>
      </c>
      <c r="J33" s="39"/>
    </row>
    <row r="34" spans="1:16">
      <c r="A34" s="30" t="s">
        <v>92</v>
      </c>
      <c r="B34" s="38"/>
      <c r="E34" s="40" t="s">
        <v>497</v>
      </c>
      <c r="J34" s="39"/>
    </row>
    <row r="35" spans="1:16" ht="330">
      <c r="A35" s="30" t="s">
        <v>95</v>
      </c>
      <c r="B35" s="38"/>
      <c r="E35" s="32" t="s">
        <v>498</v>
      </c>
      <c r="J35" s="39"/>
    </row>
    <row r="36" spans="1:16">
      <c r="A36" s="24" t="s">
        <v>82</v>
      </c>
      <c r="B36" s="25"/>
      <c r="C36" s="26" t="s">
        <v>376</v>
      </c>
      <c r="D36" s="27"/>
      <c r="E36" s="24" t="s">
        <v>377</v>
      </c>
      <c r="F36" s="27"/>
      <c r="G36" s="27"/>
      <c r="H36" s="27"/>
      <c r="I36" s="28">
        <f>SUMIFS(I37:I51,A37:A51,"P")</f>
        <v>0</v>
      </c>
      <c r="J36" s="29"/>
    </row>
    <row r="37" spans="1:16">
      <c r="A37" s="30" t="s">
        <v>85</v>
      </c>
      <c r="B37" s="30">
        <v>6</v>
      </c>
      <c r="C37" s="31" t="s">
        <v>499</v>
      </c>
      <c r="D37" s="30" t="s">
        <v>87</v>
      </c>
      <c r="E37" s="32" t="s">
        <v>500</v>
      </c>
      <c r="F37" s="33" t="s">
        <v>230</v>
      </c>
      <c r="G37" s="34">
        <v>2475</v>
      </c>
      <c r="H37" s="35">
        <v>0</v>
      </c>
      <c r="I37" s="36">
        <f>ROUND(G37*H37,P4)</f>
        <v>0</v>
      </c>
      <c r="J37" s="30"/>
      <c r="O37" s="37">
        <f>I37*0.21</f>
        <v>0</v>
      </c>
      <c r="P37">
        <v>3</v>
      </c>
    </row>
    <row r="38" spans="1:16">
      <c r="A38" s="30" t="s">
        <v>90</v>
      </c>
      <c r="B38" s="38"/>
      <c r="E38" s="41" t="s">
        <v>87</v>
      </c>
      <c r="J38" s="39"/>
    </row>
    <row r="39" spans="1:16" ht="45">
      <c r="A39" s="30" t="s">
        <v>92</v>
      </c>
      <c r="B39" s="38"/>
      <c r="E39" s="40" t="s">
        <v>501</v>
      </c>
      <c r="J39" s="39"/>
    </row>
    <row r="40" spans="1:16">
      <c r="A40" s="30" t="s">
        <v>92</v>
      </c>
      <c r="B40" s="38"/>
      <c r="E40" s="40" t="s">
        <v>502</v>
      </c>
      <c r="J40" s="39"/>
    </row>
    <row r="41" spans="1:16" ht="300">
      <c r="A41" s="30" t="s">
        <v>95</v>
      </c>
      <c r="B41" s="38"/>
      <c r="E41" s="32" t="s">
        <v>503</v>
      </c>
      <c r="J41" s="39"/>
    </row>
    <row r="42" spans="1:16">
      <c r="A42" s="30" t="s">
        <v>85</v>
      </c>
      <c r="B42" s="30">
        <v>7</v>
      </c>
      <c r="C42" s="31" t="s">
        <v>504</v>
      </c>
      <c r="D42" s="30" t="s">
        <v>87</v>
      </c>
      <c r="E42" s="32" t="s">
        <v>505</v>
      </c>
      <c r="F42" s="33" t="s">
        <v>230</v>
      </c>
      <c r="G42" s="34">
        <v>825</v>
      </c>
      <c r="H42" s="35">
        <v>0</v>
      </c>
      <c r="I42" s="36">
        <f>ROUND(G42*H42,P4)</f>
        <v>0</v>
      </c>
      <c r="J42" s="30"/>
      <c r="O42" s="37">
        <f>I42*0.21</f>
        <v>0</v>
      </c>
      <c r="P42">
        <v>3</v>
      </c>
    </row>
    <row r="43" spans="1:16">
      <c r="A43" s="30" t="s">
        <v>90</v>
      </c>
      <c r="B43" s="38"/>
      <c r="E43" s="41" t="s">
        <v>87</v>
      </c>
      <c r="J43" s="39"/>
    </row>
    <row r="44" spans="1:16" ht="30">
      <c r="A44" s="30" t="s">
        <v>92</v>
      </c>
      <c r="B44" s="38"/>
      <c r="E44" s="40" t="s">
        <v>506</v>
      </c>
      <c r="J44" s="39"/>
    </row>
    <row r="45" spans="1:16">
      <c r="A45" s="30" t="s">
        <v>92</v>
      </c>
      <c r="B45" s="38"/>
      <c r="E45" s="40" t="s">
        <v>507</v>
      </c>
      <c r="J45" s="39"/>
    </row>
    <row r="46" spans="1:16" ht="300">
      <c r="A46" s="30" t="s">
        <v>95</v>
      </c>
      <c r="B46" s="38"/>
      <c r="E46" s="32" t="s">
        <v>503</v>
      </c>
      <c r="J46" s="39"/>
    </row>
    <row r="47" spans="1:16">
      <c r="A47" s="30" t="s">
        <v>85</v>
      </c>
      <c r="B47" s="30">
        <v>8</v>
      </c>
      <c r="C47" s="31" t="s">
        <v>508</v>
      </c>
      <c r="D47" s="30" t="s">
        <v>87</v>
      </c>
      <c r="E47" s="32" t="s">
        <v>509</v>
      </c>
      <c r="F47" s="33" t="s">
        <v>230</v>
      </c>
      <c r="G47" s="34">
        <v>825</v>
      </c>
      <c r="H47" s="35">
        <v>0</v>
      </c>
      <c r="I47" s="36">
        <f>ROUND(G47*H47,P4)</f>
        <v>0</v>
      </c>
      <c r="J47" s="30"/>
      <c r="O47" s="37">
        <f>I47*0.21</f>
        <v>0</v>
      </c>
      <c r="P47">
        <v>3</v>
      </c>
    </row>
    <row r="48" spans="1:16">
      <c r="A48" s="30" t="s">
        <v>90</v>
      </c>
      <c r="B48" s="38"/>
      <c r="E48" s="32" t="s">
        <v>510</v>
      </c>
      <c r="J48" s="39"/>
    </row>
    <row r="49" spans="1:10" ht="30">
      <c r="A49" s="30" t="s">
        <v>92</v>
      </c>
      <c r="B49" s="38"/>
      <c r="E49" s="40" t="s">
        <v>511</v>
      </c>
      <c r="J49" s="39"/>
    </row>
    <row r="50" spans="1:10">
      <c r="A50" s="30" t="s">
        <v>92</v>
      </c>
      <c r="B50" s="38"/>
      <c r="E50" s="40" t="s">
        <v>507</v>
      </c>
      <c r="J50" s="39"/>
    </row>
    <row r="51" spans="1:10" ht="45">
      <c r="A51" s="30" t="s">
        <v>95</v>
      </c>
      <c r="B51" s="42"/>
      <c r="C51" s="43"/>
      <c r="D51" s="43"/>
      <c r="E51" s="32" t="s">
        <v>512</v>
      </c>
      <c r="F51" s="43"/>
      <c r="G51" s="43"/>
      <c r="H51" s="43"/>
      <c r="I51" s="43"/>
      <c r="J51" s="44"/>
    </row>
  </sheetData>
  <sheetProtection algorithmName="SHA-512" hashValue="xurkHTun05v4SbgoyxTDnt6ona6rNHXgvNgiW6uGqroe3O5myT8Xuf3HOHkjbhS1QhsonZnjus/c5gTm5PPsOQ==" saltValue="wKSZCZnDXrOZ2qnOKmGAcTCATsGNaiOn6DHzXO8NIMGM7q+kPbAZEsQplSAix63yXTzh8pCo5N4VcsZ2RjooYQ=="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15"/>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23</v>
      </c>
      <c r="I3" s="19">
        <f>SUMIFS(I10:I15,A10:A15,"SD")</f>
        <v>0</v>
      </c>
      <c r="J3" s="15"/>
      <c r="O3">
        <v>0</v>
      </c>
      <c r="P3">
        <v>2</v>
      </c>
    </row>
    <row r="4" spans="1:16">
      <c r="A4" s="3" t="s">
        <v>69</v>
      </c>
      <c r="B4" s="16" t="s">
        <v>155</v>
      </c>
      <c r="C4" s="48" t="s">
        <v>513</v>
      </c>
      <c r="D4" s="49"/>
      <c r="E4" s="17" t="s">
        <v>514</v>
      </c>
      <c r="F4" s="3"/>
      <c r="G4" s="3"/>
      <c r="H4" s="3"/>
      <c r="I4" s="3"/>
      <c r="J4" s="15"/>
      <c r="O4">
        <v>0.12</v>
      </c>
      <c r="P4">
        <v>2</v>
      </c>
    </row>
    <row r="5" spans="1:16">
      <c r="A5" s="3" t="s">
        <v>158</v>
      </c>
      <c r="B5" s="16" t="s">
        <v>155</v>
      </c>
      <c r="C5" s="48" t="s">
        <v>23</v>
      </c>
      <c r="D5" s="49"/>
      <c r="E5" s="17" t="s">
        <v>515</v>
      </c>
      <c r="F5" s="3"/>
      <c r="G5" s="3"/>
      <c r="H5" s="3"/>
      <c r="I5" s="3"/>
      <c r="J5" s="15"/>
      <c r="O5">
        <v>0.21</v>
      </c>
    </row>
    <row r="6" spans="1:16">
      <c r="A6" s="3" t="s">
        <v>280</v>
      </c>
      <c r="B6" s="16" t="s">
        <v>70</v>
      </c>
      <c r="C6" s="48" t="s">
        <v>23</v>
      </c>
      <c r="D6" s="49"/>
      <c r="E6" s="17" t="s">
        <v>24</v>
      </c>
      <c r="F6" s="3"/>
      <c r="G6" s="3"/>
      <c r="H6" s="3"/>
      <c r="I6" s="3"/>
      <c r="J6" s="15"/>
    </row>
    <row r="7" spans="1:16">
      <c r="A7" s="52" t="s">
        <v>71</v>
      </c>
      <c r="B7" s="53" t="s">
        <v>72</v>
      </c>
      <c r="C7" s="54" t="s">
        <v>73</v>
      </c>
      <c r="D7" s="54" t="s">
        <v>74</v>
      </c>
      <c r="E7" s="54" t="s">
        <v>75</v>
      </c>
      <c r="F7" s="54" t="s">
        <v>76</v>
      </c>
      <c r="G7" s="54" t="s">
        <v>77</v>
      </c>
      <c r="H7" s="54" t="s">
        <v>78</v>
      </c>
      <c r="I7" s="54"/>
      <c r="J7" s="55" t="s">
        <v>79</v>
      </c>
    </row>
    <row r="8" spans="1:16">
      <c r="A8" s="52"/>
      <c r="B8" s="53"/>
      <c r="C8" s="54"/>
      <c r="D8" s="54"/>
      <c r="E8" s="54"/>
      <c r="F8" s="54"/>
      <c r="G8" s="54"/>
      <c r="H8" s="7" t="s">
        <v>80</v>
      </c>
      <c r="I8" s="7" t="s">
        <v>81</v>
      </c>
      <c r="J8" s="55"/>
    </row>
    <row r="9" spans="1:16">
      <c r="A9" s="22">
        <v>0</v>
      </c>
      <c r="B9" s="20">
        <v>1</v>
      </c>
      <c r="C9" s="23">
        <v>2</v>
      </c>
      <c r="D9" s="7">
        <v>3</v>
      </c>
      <c r="E9" s="23">
        <v>4</v>
      </c>
      <c r="F9" s="7">
        <v>5</v>
      </c>
      <c r="G9" s="7">
        <v>6</v>
      </c>
      <c r="H9" s="7">
        <v>7</v>
      </c>
      <c r="I9" s="23">
        <v>8</v>
      </c>
      <c r="J9" s="21">
        <v>9</v>
      </c>
    </row>
    <row r="10" spans="1:16">
      <c r="A10" s="24" t="s">
        <v>82</v>
      </c>
      <c r="B10" s="25"/>
      <c r="C10" s="26" t="s">
        <v>325</v>
      </c>
      <c r="D10" s="27"/>
      <c r="E10" s="24" t="s">
        <v>326</v>
      </c>
      <c r="F10" s="27"/>
      <c r="G10" s="27"/>
      <c r="H10" s="27"/>
      <c r="I10" s="28">
        <f>SUMIFS(I11:I15,A11:A15,"P")</f>
        <v>0</v>
      </c>
      <c r="J10" s="29"/>
    </row>
    <row r="11" spans="1:16">
      <c r="A11" s="30" t="s">
        <v>85</v>
      </c>
      <c r="B11" s="30">
        <v>1</v>
      </c>
      <c r="C11" s="31" t="s">
        <v>516</v>
      </c>
      <c r="D11" s="30" t="s">
        <v>87</v>
      </c>
      <c r="E11" s="32" t="s">
        <v>517</v>
      </c>
      <c r="F11" s="33" t="s">
        <v>188</v>
      </c>
      <c r="G11" s="34">
        <v>240</v>
      </c>
      <c r="H11" s="35">
        <v>0</v>
      </c>
      <c r="I11" s="36">
        <f>ROUND(G11*H11,P4)</f>
        <v>0</v>
      </c>
      <c r="J11" s="30"/>
      <c r="O11" s="37">
        <f>I11*0.21</f>
        <v>0</v>
      </c>
      <c r="P11">
        <v>3</v>
      </c>
    </row>
    <row r="12" spans="1:16">
      <c r="A12" s="30" t="s">
        <v>90</v>
      </c>
      <c r="B12" s="38"/>
      <c r="E12" s="41" t="s">
        <v>87</v>
      </c>
      <c r="J12" s="39"/>
    </row>
    <row r="13" spans="1:16" ht="165">
      <c r="A13" s="30" t="s">
        <v>92</v>
      </c>
      <c r="B13" s="38"/>
      <c r="E13" s="40" t="s">
        <v>518</v>
      </c>
      <c r="J13" s="39"/>
    </row>
    <row r="14" spans="1:16">
      <c r="A14" s="30" t="s">
        <v>92</v>
      </c>
      <c r="B14" s="38"/>
      <c r="E14" s="40" t="s">
        <v>519</v>
      </c>
      <c r="J14" s="39"/>
    </row>
    <row r="15" spans="1:16" ht="135">
      <c r="A15" s="30" t="s">
        <v>95</v>
      </c>
      <c r="B15" s="42"/>
      <c r="C15" s="43"/>
      <c r="D15" s="43"/>
      <c r="E15" s="32" t="s">
        <v>520</v>
      </c>
      <c r="F15" s="43"/>
      <c r="G15" s="43"/>
      <c r="H15" s="43"/>
      <c r="I15" s="43"/>
      <c r="J15" s="44"/>
    </row>
  </sheetData>
  <sheetProtection algorithmName="SHA-512" hashValue="YSDrrN+yUevIzZx6guZnKE/hTaLU/YRkiew3ORclARzoKzv06pAwoRl6+KN18wBglRWpnLKKYFogGX81oTz+SQ==" saltValue="sbdBIFxnqxPG56cpy19exyuWh159rO6gdv6a+S5uzchrn1SWTc3GYaYscQH4+XxXIcO6y3Ygr5+TibzI66tdNQ==" spinCount="100000" sheet="1" objects="1" scenarios="1"/>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 right="0" top="0" bottom="0" header="0" footer="0"/>
  <pageSetup fitToHeight="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1"/>
  <sheetViews>
    <sheetView workbookViewId="0"/>
  </sheetViews>
  <sheetFormatPr defaultRowHeight="1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c r="A1" s="1" t="s">
        <v>0</v>
      </c>
      <c r="B1" s="10"/>
      <c r="C1" s="11"/>
      <c r="D1" s="11"/>
      <c r="E1" s="12" t="s">
        <v>1</v>
      </c>
      <c r="F1" s="11"/>
      <c r="G1" s="11"/>
      <c r="H1" s="11"/>
      <c r="I1" s="11"/>
      <c r="J1" s="13"/>
      <c r="P1">
        <v>3</v>
      </c>
    </row>
    <row r="2" spans="1:16" ht="20.25">
      <c r="A2" s="1"/>
      <c r="B2" s="14"/>
      <c r="C2" s="3"/>
      <c r="D2" s="3"/>
      <c r="E2" s="4" t="s">
        <v>64</v>
      </c>
      <c r="F2" s="3"/>
      <c r="G2" s="3"/>
      <c r="H2" s="3"/>
      <c r="I2" s="3"/>
      <c r="J2" s="15"/>
    </row>
    <row r="3" spans="1:16">
      <c r="A3" s="3" t="s">
        <v>65</v>
      </c>
      <c r="B3" s="16" t="s">
        <v>66</v>
      </c>
      <c r="C3" s="48" t="s">
        <v>67</v>
      </c>
      <c r="D3" s="49"/>
      <c r="E3" s="17" t="s">
        <v>68</v>
      </c>
      <c r="F3" s="3"/>
      <c r="G3" s="3"/>
      <c r="H3" s="18" t="s">
        <v>25</v>
      </c>
      <c r="I3" s="19">
        <f>SUMIFS(I9:I31,A9:A31,"SD")</f>
        <v>0</v>
      </c>
      <c r="J3" s="15"/>
      <c r="O3">
        <v>0</v>
      </c>
      <c r="P3">
        <v>2</v>
      </c>
    </row>
    <row r="4" spans="1:16" ht="30">
      <c r="A4" s="3" t="s">
        <v>69</v>
      </c>
      <c r="B4" s="16" t="s">
        <v>155</v>
      </c>
      <c r="C4" s="48" t="s">
        <v>521</v>
      </c>
      <c r="D4" s="49"/>
      <c r="E4" s="17" t="s">
        <v>522</v>
      </c>
      <c r="F4" s="3"/>
      <c r="G4" s="3"/>
      <c r="H4" s="3"/>
      <c r="I4" s="3"/>
      <c r="J4" s="15"/>
      <c r="O4">
        <v>0.12</v>
      </c>
      <c r="P4">
        <v>2</v>
      </c>
    </row>
    <row r="5" spans="1:16">
      <c r="A5" s="3" t="s">
        <v>158</v>
      </c>
      <c r="B5" s="16" t="s">
        <v>70</v>
      </c>
      <c r="C5" s="48" t="s">
        <v>25</v>
      </c>
      <c r="D5" s="49"/>
      <c r="E5" s="17" t="s">
        <v>14</v>
      </c>
      <c r="F5" s="3"/>
      <c r="G5" s="3"/>
      <c r="H5" s="3"/>
      <c r="I5" s="3"/>
      <c r="J5" s="15"/>
      <c r="O5">
        <v>0.21</v>
      </c>
    </row>
    <row r="6" spans="1:16">
      <c r="A6" s="52" t="s">
        <v>71</v>
      </c>
      <c r="B6" s="53" t="s">
        <v>72</v>
      </c>
      <c r="C6" s="54" t="s">
        <v>73</v>
      </c>
      <c r="D6" s="54" t="s">
        <v>74</v>
      </c>
      <c r="E6" s="54" t="s">
        <v>75</v>
      </c>
      <c r="F6" s="54" t="s">
        <v>76</v>
      </c>
      <c r="G6" s="54" t="s">
        <v>77</v>
      </c>
      <c r="H6" s="54" t="s">
        <v>78</v>
      </c>
      <c r="I6" s="54"/>
      <c r="J6" s="55" t="s">
        <v>79</v>
      </c>
    </row>
    <row r="7" spans="1:16">
      <c r="A7" s="52"/>
      <c r="B7" s="53"/>
      <c r="C7" s="54"/>
      <c r="D7" s="54"/>
      <c r="E7" s="54"/>
      <c r="F7" s="54"/>
      <c r="G7" s="54"/>
      <c r="H7" s="7" t="s">
        <v>80</v>
      </c>
      <c r="I7" s="7" t="s">
        <v>81</v>
      </c>
      <c r="J7" s="55"/>
    </row>
    <row r="8" spans="1:16">
      <c r="A8" s="22">
        <v>0</v>
      </c>
      <c r="B8" s="20">
        <v>1</v>
      </c>
      <c r="C8" s="23">
        <v>2</v>
      </c>
      <c r="D8" s="7">
        <v>3</v>
      </c>
      <c r="E8" s="23">
        <v>4</v>
      </c>
      <c r="F8" s="7">
        <v>5</v>
      </c>
      <c r="G8" s="7">
        <v>6</v>
      </c>
      <c r="H8" s="7">
        <v>7</v>
      </c>
      <c r="I8" s="23">
        <v>8</v>
      </c>
      <c r="J8" s="21">
        <v>9</v>
      </c>
    </row>
    <row r="9" spans="1:16">
      <c r="A9" s="24" t="s">
        <v>82</v>
      </c>
      <c r="B9" s="25"/>
      <c r="C9" s="26" t="s">
        <v>83</v>
      </c>
      <c r="D9" s="27"/>
      <c r="E9" s="24" t="s">
        <v>84</v>
      </c>
      <c r="F9" s="27"/>
      <c r="G9" s="27"/>
      <c r="H9" s="27"/>
      <c r="I9" s="28">
        <f>SUMIFS(I10:I14,A10:A14,"P")</f>
        <v>0</v>
      </c>
      <c r="J9" s="29"/>
    </row>
    <row r="10" spans="1:16">
      <c r="A10" s="30" t="s">
        <v>85</v>
      </c>
      <c r="B10" s="30">
        <v>1</v>
      </c>
      <c r="C10" s="31" t="s">
        <v>159</v>
      </c>
      <c r="D10" s="30" t="s">
        <v>87</v>
      </c>
      <c r="E10" s="32" t="s">
        <v>160</v>
      </c>
      <c r="F10" s="33" t="s">
        <v>161</v>
      </c>
      <c r="G10" s="34">
        <v>270.27</v>
      </c>
      <c r="H10" s="35">
        <v>0</v>
      </c>
      <c r="I10" s="36">
        <f>ROUND(G10*H10,P4)</f>
        <v>0</v>
      </c>
      <c r="J10" s="30"/>
      <c r="O10" s="37">
        <f>I10*0.21</f>
        <v>0</v>
      </c>
      <c r="P10">
        <v>3</v>
      </c>
    </row>
    <row r="11" spans="1:16" ht="30">
      <c r="A11" s="30" t="s">
        <v>90</v>
      </c>
      <c r="B11" s="38"/>
      <c r="E11" s="32" t="s">
        <v>162</v>
      </c>
      <c r="J11" s="39"/>
    </row>
    <row r="12" spans="1:16">
      <c r="A12" s="30" t="s">
        <v>92</v>
      </c>
      <c r="B12" s="38"/>
      <c r="E12" s="40" t="s">
        <v>523</v>
      </c>
      <c r="J12" s="39"/>
    </row>
    <row r="13" spans="1:16">
      <c r="A13" s="30" t="s">
        <v>92</v>
      </c>
      <c r="B13" s="38"/>
      <c r="E13" s="40" t="s">
        <v>524</v>
      </c>
      <c r="J13" s="39"/>
    </row>
    <row r="14" spans="1:16" ht="30">
      <c r="A14" s="30" t="s">
        <v>95</v>
      </c>
      <c r="B14" s="38"/>
      <c r="E14" s="32" t="s">
        <v>165</v>
      </c>
      <c r="J14" s="39"/>
    </row>
    <row r="15" spans="1:16">
      <c r="A15" s="24" t="s">
        <v>82</v>
      </c>
      <c r="B15" s="25"/>
      <c r="C15" s="26" t="s">
        <v>166</v>
      </c>
      <c r="D15" s="27"/>
      <c r="E15" s="24" t="s">
        <v>167</v>
      </c>
      <c r="F15" s="27"/>
      <c r="G15" s="27"/>
      <c r="H15" s="27"/>
      <c r="I15" s="28">
        <f>SUMIFS(I16:I25,A16:A25,"P")</f>
        <v>0</v>
      </c>
      <c r="J15" s="29"/>
    </row>
    <row r="16" spans="1:16" ht="30">
      <c r="A16" s="30" t="s">
        <v>85</v>
      </c>
      <c r="B16" s="30">
        <v>2</v>
      </c>
      <c r="C16" s="31" t="s">
        <v>168</v>
      </c>
      <c r="D16" s="30" t="s">
        <v>87</v>
      </c>
      <c r="E16" s="32" t="s">
        <v>169</v>
      </c>
      <c r="F16" s="33" t="s">
        <v>170</v>
      </c>
      <c r="G16" s="34">
        <v>150.15</v>
      </c>
      <c r="H16" s="35">
        <v>0</v>
      </c>
      <c r="I16" s="36">
        <f>ROUND(G16*H16,P4)</f>
        <v>0</v>
      </c>
      <c r="J16" s="30"/>
      <c r="O16" s="37">
        <f>I16*0.21</f>
        <v>0</v>
      </c>
      <c r="P16">
        <v>3</v>
      </c>
    </row>
    <row r="17" spans="1:16">
      <c r="A17" s="30" t="s">
        <v>90</v>
      </c>
      <c r="B17" s="38"/>
      <c r="E17" s="41" t="s">
        <v>87</v>
      </c>
      <c r="J17" s="39"/>
    </row>
    <row r="18" spans="1:16" ht="45">
      <c r="A18" s="30" t="s">
        <v>92</v>
      </c>
      <c r="B18" s="38"/>
      <c r="E18" s="40" t="s">
        <v>525</v>
      </c>
      <c r="J18" s="39"/>
    </row>
    <row r="19" spans="1:16">
      <c r="A19" s="30" t="s">
        <v>92</v>
      </c>
      <c r="B19" s="38"/>
      <c r="E19" s="40" t="s">
        <v>526</v>
      </c>
      <c r="J19" s="39"/>
    </row>
    <row r="20" spans="1:16" ht="409.5">
      <c r="A20" s="30" t="s">
        <v>95</v>
      </c>
      <c r="B20" s="38"/>
      <c r="E20" s="32" t="s">
        <v>173</v>
      </c>
      <c r="J20" s="39"/>
    </row>
    <row r="21" spans="1:16" ht="30">
      <c r="A21" s="30" t="s">
        <v>85</v>
      </c>
      <c r="B21" s="30">
        <v>3</v>
      </c>
      <c r="C21" s="31" t="s">
        <v>177</v>
      </c>
      <c r="D21" s="30" t="s">
        <v>87</v>
      </c>
      <c r="E21" s="32" t="s">
        <v>178</v>
      </c>
      <c r="F21" s="33" t="s">
        <v>170</v>
      </c>
      <c r="G21" s="34">
        <v>150.15</v>
      </c>
      <c r="H21" s="35">
        <v>0</v>
      </c>
      <c r="I21" s="36">
        <f>ROUND(G21*H21,P4)</f>
        <v>0</v>
      </c>
      <c r="J21" s="30"/>
      <c r="O21" s="37">
        <f>I21*0.21</f>
        <v>0</v>
      </c>
      <c r="P21">
        <v>3</v>
      </c>
    </row>
    <row r="22" spans="1:16">
      <c r="A22" s="30" t="s">
        <v>90</v>
      </c>
      <c r="B22" s="38"/>
      <c r="E22" s="32" t="s">
        <v>179</v>
      </c>
      <c r="J22" s="39"/>
    </row>
    <row r="23" spans="1:16" ht="135">
      <c r="A23" s="30" t="s">
        <v>92</v>
      </c>
      <c r="B23" s="38"/>
      <c r="E23" s="40" t="s">
        <v>527</v>
      </c>
      <c r="J23" s="39"/>
    </row>
    <row r="24" spans="1:16">
      <c r="A24" s="30" t="s">
        <v>92</v>
      </c>
      <c r="B24" s="38"/>
      <c r="E24" s="40" t="s">
        <v>526</v>
      </c>
      <c r="J24" s="39"/>
    </row>
    <row r="25" spans="1:16" ht="375">
      <c r="A25" s="30" t="s">
        <v>95</v>
      </c>
      <c r="B25" s="38"/>
      <c r="E25" s="32" t="s">
        <v>181</v>
      </c>
      <c r="J25" s="39"/>
    </row>
    <row r="26" spans="1:16">
      <c r="A26" s="24" t="s">
        <v>82</v>
      </c>
      <c r="B26" s="25"/>
      <c r="C26" s="26" t="s">
        <v>184</v>
      </c>
      <c r="D26" s="27"/>
      <c r="E26" s="24" t="s">
        <v>185</v>
      </c>
      <c r="F26" s="27"/>
      <c r="G26" s="27"/>
      <c r="H26" s="27"/>
      <c r="I26" s="28">
        <f>SUMIFS(I27:I31,A27:A31,"P")</f>
        <v>0</v>
      </c>
      <c r="J26" s="29"/>
    </row>
    <row r="27" spans="1:16">
      <c r="A27" s="30" t="s">
        <v>85</v>
      </c>
      <c r="B27" s="30">
        <v>4</v>
      </c>
      <c r="C27" s="31" t="s">
        <v>186</v>
      </c>
      <c r="D27" s="30" t="s">
        <v>87</v>
      </c>
      <c r="E27" s="32" t="s">
        <v>187</v>
      </c>
      <c r="F27" s="33" t="s">
        <v>188</v>
      </c>
      <c r="G27" s="34">
        <v>273</v>
      </c>
      <c r="H27" s="35">
        <v>0</v>
      </c>
      <c r="I27" s="36">
        <f>ROUND(G27*H27,P4)</f>
        <v>0</v>
      </c>
      <c r="J27" s="30"/>
      <c r="O27" s="37">
        <f>I27*0.21</f>
        <v>0</v>
      </c>
      <c r="P27">
        <v>3</v>
      </c>
    </row>
    <row r="28" spans="1:16" ht="30">
      <c r="A28" s="30" t="s">
        <v>90</v>
      </c>
      <c r="B28" s="38"/>
      <c r="E28" s="32" t="s">
        <v>189</v>
      </c>
      <c r="J28" s="39"/>
    </row>
    <row r="29" spans="1:16" ht="30">
      <c r="A29" s="30" t="s">
        <v>92</v>
      </c>
      <c r="B29" s="38"/>
      <c r="E29" s="40" t="s">
        <v>307</v>
      </c>
      <c r="J29" s="39"/>
    </row>
    <row r="30" spans="1:16">
      <c r="A30" s="30" t="s">
        <v>92</v>
      </c>
      <c r="B30" s="38"/>
      <c r="E30" s="40" t="s">
        <v>528</v>
      </c>
      <c r="J30" s="39"/>
    </row>
    <row r="31" spans="1:16" ht="120">
      <c r="A31" s="30" t="s">
        <v>95</v>
      </c>
      <c r="B31" s="42"/>
      <c r="C31" s="43"/>
      <c r="D31" s="43"/>
      <c r="E31" s="32" t="s">
        <v>192</v>
      </c>
      <c r="F31" s="43"/>
      <c r="G31" s="43"/>
      <c r="H31" s="43"/>
      <c r="I31" s="43"/>
      <c r="J31" s="44"/>
    </row>
  </sheetData>
  <sheetProtection algorithmName="SHA-512" hashValue="rlAb0E9ppaWvAblbF4AIeTb/5lQNwFVZxr3LjH4+AIIuJJ77B9Gxc2lxHQ5qV2DMLNlvkwZ0RVgfP3KqQ0P4Kw==" saltValue="3Rbr0HE6mNMIlefiHdkjpUPb6b1aqE9luqQudpqh99xoZ+U2Tt3KFpG4wQiUCcYL3H1raJyCWTphwM6ZVkEyLw==" spinCount="100000" sheet="1" objects="1" scenarios="1"/>
  <mergeCells count="12">
    <mergeCell ref="E6:E7"/>
    <mergeCell ref="F6:F7"/>
    <mergeCell ref="G6:G7"/>
    <mergeCell ref="H6:I6"/>
    <mergeCell ref="J6:J7"/>
    <mergeCell ref="C3:D3"/>
    <mergeCell ref="C4:D4"/>
    <mergeCell ref="C5:D5"/>
    <mergeCell ref="A6:A7"/>
    <mergeCell ref="B6:B7"/>
    <mergeCell ref="C6:C7"/>
    <mergeCell ref="D6:D7"/>
  </mergeCells>
  <pageMargins left="0" right="0" top="0" bottom="0" header="0" footer="0"/>
  <pageSetup fitToHeight="0"/>
  <drawing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Dvořák Jiří</dc:creator>
  <cp:keywords/>
  <dc:description/>
  <cp:lastModifiedBy>Dvořák Jiří</cp:lastModifiedBy>
  <cp:revision/>
  <dcterms:created xsi:type="dcterms:W3CDTF">2025-11-20T11:16:00Z</dcterms:created>
  <dcterms:modified xsi:type="dcterms:W3CDTF">2025-11-20T11:17:54Z</dcterms:modified>
  <cp:category/>
  <cp:contentStatus/>
</cp:coreProperties>
</file>